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nuigalwayie-my.sharepoint.com/personal/0107177s_universityofgalway_ie/Documents/Sharepoint uploads/"/>
    </mc:Choice>
  </mc:AlternateContent>
  <xr:revisionPtr revIDLastSave="0" documentId="8_{DA38194C-4DA9-4E6C-A90D-F164CAACE321}" xr6:coauthVersionLast="47" xr6:coauthVersionMax="47" xr10:uidLastSave="{00000000-0000-0000-0000-000000000000}"/>
  <workbookProtection workbookAlgorithmName="SHA-512" workbookHashValue="Oq3+3zMYW+xXHHdWzXjt/3BOwPsabOyWXcuRIhIwQ7YlECx/JSG5wfUvdAlnOpI62uSbBdCBYbHf4pATY0jm5w==" workbookSaltValue="g+NQoudx0PsWsoFlGO3hJQ==" workbookSpinCount="100000" lockStructure="1"/>
  <bookViews>
    <workbookView xWindow="-120" yWindow="-120" windowWidth="29040" windowHeight="15840" tabRatio="783" xr2:uid="{00000000-000D-0000-FFFF-FFFF00000000}"/>
  </bookViews>
  <sheets>
    <sheet name="Timesheet - Bileog ama" sheetId="15" r:id="rId1"/>
    <sheet name="Type of work - Cineál oibre" sheetId="18" r:id="rId2"/>
    <sheet name="Rate Information - Eolas Ráta" sheetId="19" r:id="rId3"/>
    <sheet name="Instructions -  Treoracha" sheetId="17" r:id="rId4"/>
    <sheet name="Rates" sheetId="22" state="hidden" r:id="rId5"/>
    <sheet name="List" sheetId="21" state="hidden" r:id="rId6"/>
  </sheets>
  <definedNames>
    <definedName name="_xlnm._FilterDatabase" localSheetId="5" hidden="1">List!$B$4:$E$260</definedName>
    <definedName name="_xlnm._FilterDatabase" localSheetId="0" hidden="1">'Timesheet - Bileog ama'!#REF!</definedName>
    <definedName name="ACTIVITY">#REF!</definedName>
    <definedName name="_xlnm.Print_Area" localSheetId="3">'Instructions -  Treoracha'!#REF!</definedName>
    <definedName name="_xlnm.Print_Area" localSheetId="0">'Timesheet - Bileog ama'!$C$13:$F$127</definedName>
    <definedName name="_xlnm.Print_Titles" localSheetId="0">'Timesheet - Bileog ama'!#REF!</definedName>
    <definedName name="PRSI_Week" localSheetId="0">#REF!</definedName>
    <definedName name="Select_from_list">#REF!</definedName>
    <definedName name="WORK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8" i="21" l="1"/>
  <c r="B2" i="19" s="1"/>
  <c r="D239" i="21"/>
  <c r="C2" i="19" s="1"/>
  <c r="A2" i="22"/>
  <c r="D240" i="21"/>
  <c r="D2" i="19" s="1"/>
  <c r="D241" i="21"/>
  <c r="E2" i="19" s="1"/>
  <c r="D242" i="21"/>
  <c r="F2" i="19" s="1"/>
  <c r="D217" i="21"/>
  <c r="B3" i="18" s="1"/>
  <c r="D216" i="21"/>
  <c r="B2" i="18" s="1"/>
  <c r="D218" i="21"/>
  <c r="B4" i="18" s="1"/>
  <c r="D260" i="21"/>
  <c r="A1" i="19" s="1"/>
  <c r="D243" i="21"/>
  <c r="G2" i="19" s="1"/>
  <c r="D259" i="21" l="1"/>
  <c r="D244" i="21" l="1"/>
  <c r="D5" i="21" l="1"/>
  <c r="D257" i="21" l="1"/>
  <c r="B92" i="15" s="1"/>
  <c r="D258" i="21"/>
  <c r="D142" i="21"/>
  <c r="D141" i="21"/>
  <c r="D140" i="21"/>
  <c r="D139" i="21"/>
  <c r="D138" i="21"/>
  <c r="D137" i="21"/>
  <c r="D136" i="21"/>
  <c r="D135" i="21"/>
  <c r="D134" i="21"/>
  <c r="D133" i="21"/>
  <c r="D143" i="21"/>
  <c r="D250" i="21"/>
  <c r="E124" i="15" l="1"/>
  <c r="E122" i="15"/>
  <c r="E120" i="15"/>
  <c r="E41" i="15"/>
  <c r="E118" i="15"/>
  <c r="D228" i="21" l="1"/>
  <c r="B20" i="18" s="1"/>
  <c r="D227" i="21"/>
  <c r="B19" i="18" s="1"/>
  <c r="D123" i="21" l="1"/>
  <c r="D122" i="21"/>
  <c r="D121" i="21"/>
  <c r="E104" i="15" l="1"/>
  <c r="E103" i="15"/>
  <c r="D124" i="21"/>
  <c r="F102" i="15" s="1"/>
  <c r="D118" i="21"/>
  <c r="B101" i="15" s="1"/>
  <c r="D249" i="21" l="1"/>
  <c r="D24" i="21"/>
  <c r="D10" i="21"/>
  <c r="B19" i="15" s="1"/>
  <c r="D11" i="21"/>
  <c r="B20" i="15" s="1"/>
  <c r="D26" i="21"/>
  <c r="I28" i="15" s="1"/>
  <c r="D25" i="21"/>
  <c r="I27" i="15" s="1"/>
  <c r="D27" i="21"/>
  <c r="I29" i="15" s="1"/>
  <c r="D164" i="21" l="1"/>
  <c r="B63" i="17" s="1"/>
  <c r="D235" i="21"/>
  <c r="D236" i="21"/>
  <c r="D237" i="21"/>
  <c r="H1" i="22"/>
  <c r="D160" i="21"/>
  <c r="F121" i="15" s="1"/>
  <c r="D161" i="21"/>
  <c r="F122" i="15" s="1"/>
  <c r="D77" i="21"/>
  <c r="C3" i="19" l="1"/>
  <c r="D3" i="19"/>
  <c r="B3" i="19"/>
  <c r="C53" i="15"/>
  <c r="C52" i="15"/>
  <c r="C54" i="15"/>
  <c r="B54" i="15" s="1"/>
  <c r="G3" i="19"/>
  <c r="F3" i="19"/>
  <c r="E3" i="19"/>
  <c r="A13" i="22"/>
  <c r="B5" i="17"/>
  <c r="A3" i="19"/>
  <c r="C56" i="15"/>
  <c r="B56" i="15" s="1"/>
  <c r="C62" i="15"/>
  <c r="B62" i="15" s="1"/>
  <c r="C68" i="15"/>
  <c r="B68" i="15" s="1"/>
  <c r="C74" i="15"/>
  <c r="B74" i="15" s="1"/>
  <c r="C57" i="15"/>
  <c r="B57" i="15" s="1"/>
  <c r="C69" i="15"/>
  <c r="B69" i="15" s="1"/>
  <c r="C70" i="15"/>
  <c r="B70" i="15" s="1"/>
  <c r="C76" i="15"/>
  <c r="B76" i="15" s="1"/>
  <c r="C58" i="15"/>
  <c r="B58" i="15" s="1"/>
  <c r="C64" i="15"/>
  <c r="B64" i="15" s="1"/>
  <c r="C59" i="15"/>
  <c r="B59" i="15" s="1"/>
  <c r="C65" i="15"/>
  <c r="B65" i="15" s="1"/>
  <c r="C71" i="15"/>
  <c r="B71" i="15" s="1"/>
  <c r="C77" i="15"/>
  <c r="B77" i="15" s="1"/>
  <c r="C63" i="15"/>
  <c r="B63" i="15" s="1"/>
  <c r="C75" i="15"/>
  <c r="B75" i="15" s="1"/>
  <c r="C60" i="15"/>
  <c r="B60" i="15" s="1"/>
  <c r="C66" i="15"/>
  <c r="B66" i="15" s="1"/>
  <c r="C72" i="15"/>
  <c r="B72" i="15" s="1"/>
  <c r="C78" i="15"/>
  <c r="B78" i="15" s="1"/>
  <c r="C55" i="15"/>
  <c r="B55" i="15" s="1"/>
  <c r="C61" i="15"/>
  <c r="B61" i="15" s="1"/>
  <c r="C67" i="15"/>
  <c r="B67" i="15" s="1"/>
  <c r="C73" i="15"/>
  <c r="B73" i="15" s="1"/>
  <c r="D159" i="21"/>
  <c r="F120" i="15" s="1"/>
  <c r="A4" i="22"/>
  <c r="A5" i="22"/>
  <c r="A6" i="22"/>
  <c r="A7" i="22"/>
  <c r="A8" i="22"/>
  <c r="G1" i="22"/>
  <c r="A12" i="22" s="1"/>
  <c r="A8" i="19" l="1"/>
  <c r="A7" i="19"/>
  <c r="A5" i="19"/>
  <c r="A6" i="19"/>
  <c r="D53" i="21" l="1"/>
  <c r="D14" i="21"/>
  <c r="D15" i="21"/>
  <c r="D16" i="21"/>
  <c r="D17" i="21"/>
  <c r="D18" i="21"/>
  <c r="D19" i="21"/>
  <c r="D20" i="21"/>
  <c r="D21" i="21"/>
  <c r="D22" i="21"/>
  <c r="I22" i="15" s="1"/>
  <c r="D23" i="21"/>
  <c r="D28" i="21"/>
  <c r="D29" i="21"/>
  <c r="D30" i="21"/>
  <c r="D31" i="21"/>
  <c r="D32" i="21"/>
  <c r="D33" i="21"/>
  <c r="E30" i="15" s="1"/>
  <c r="D34" i="21"/>
  <c r="D35" i="21"/>
  <c r="D36" i="21"/>
  <c r="D37" i="21"/>
  <c r="D38" i="21"/>
  <c r="E32" i="15" s="1"/>
  <c r="D39" i="21"/>
  <c r="D40" i="21"/>
  <c r="D41" i="21"/>
  <c r="D42" i="21"/>
  <c r="D43" i="21"/>
  <c r="E34" i="15" s="1"/>
  <c r="D44" i="21"/>
  <c r="D45" i="21"/>
  <c r="E1" i="22" s="1"/>
  <c r="D46" i="21"/>
  <c r="B34" i="15" s="1"/>
  <c r="D47" i="21"/>
  <c r="D48" i="21"/>
  <c r="D49" i="21"/>
  <c r="D50" i="21"/>
  <c r="D51" i="21"/>
  <c r="D52" i="21"/>
  <c r="D54" i="21"/>
  <c r="D55" i="21"/>
  <c r="D56" i="21"/>
  <c r="D57" i="21"/>
  <c r="D58" i="21"/>
  <c r="D59" i="21"/>
  <c r="D60" i="21"/>
  <c r="D61" i="21"/>
  <c r="D62" i="21"/>
  <c r="D63" i="21"/>
  <c r="D64" i="21"/>
  <c r="D65" i="21"/>
  <c r="D66" i="21"/>
  <c r="D67" i="21"/>
  <c r="D68" i="21"/>
  <c r="D69" i="21"/>
  <c r="D70" i="21"/>
  <c r="D71" i="21"/>
  <c r="D72" i="21"/>
  <c r="D73" i="21"/>
  <c r="D74" i="21"/>
  <c r="D75" i="21"/>
  <c r="D76"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9" i="21"/>
  <c r="D110" i="21"/>
  <c r="D111" i="21"/>
  <c r="D112" i="21"/>
  <c r="D113" i="21"/>
  <c r="D114" i="21"/>
  <c r="D115" i="21"/>
  <c r="D116" i="21"/>
  <c r="D117" i="21"/>
  <c r="B100" i="15" s="1"/>
  <c r="D119" i="21"/>
  <c r="D120" i="21"/>
  <c r="E102" i="15" s="1"/>
  <c r="D125" i="21"/>
  <c r="D126" i="21"/>
  <c r="D127" i="21"/>
  <c r="D128" i="21"/>
  <c r="D129" i="21"/>
  <c r="D130" i="21"/>
  <c r="D131" i="21"/>
  <c r="D132" i="21"/>
  <c r="D144" i="21"/>
  <c r="D145" i="21"/>
  <c r="D146" i="21"/>
  <c r="D147" i="21"/>
  <c r="D148" i="21"/>
  <c r="D149" i="21"/>
  <c r="D150" i="21"/>
  <c r="D151" i="21"/>
  <c r="D152" i="21"/>
  <c r="D153" i="21"/>
  <c r="C116" i="15" s="1"/>
  <c r="D154" i="21"/>
  <c r="D155" i="21"/>
  <c r="D156" i="21"/>
  <c r="D157" i="21"/>
  <c r="D158" i="21"/>
  <c r="D162" i="21"/>
  <c r="B1" i="17" s="1"/>
  <c r="D163" i="21"/>
  <c r="D165" i="21"/>
  <c r="D166" i="21"/>
  <c r="D167" i="21"/>
  <c r="D168" i="21"/>
  <c r="D169" i="21"/>
  <c r="D170" i="21"/>
  <c r="D171" i="21"/>
  <c r="D172" i="21"/>
  <c r="D173" i="21"/>
  <c r="D174" i="21"/>
  <c r="D175" i="21"/>
  <c r="B22" i="17" s="1"/>
  <c r="D176" i="21"/>
  <c r="D177" i="21"/>
  <c r="D178" i="21"/>
  <c r="D179" i="21"/>
  <c r="D180" i="21"/>
  <c r="D181" i="21"/>
  <c r="D182" i="21"/>
  <c r="D183" i="21"/>
  <c r="D184" i="21"/>
  <c r="D185" i="21"/>
  <c r="D186" i="21"/>
  <c r="B94" i="15" s="1"/>
  <c r="D187" i="21"/>
  <c r="D188" i="21"/>
  <c r="D189" i="21"/>
  <c r="D190" i="21"/>
  <c r="D191" i="21"/>
  <c r="D192" i="21"/>
  <c r="D193" i="21"/>
  <c r="D194" i="21"/>
  <c r="B58" i="17" s="1"/>
  <c r="D195" i="21"/>
  <c r="D196" i="21"/>
  <c r="D197" i="21"/>
  <c r="D198" i="21"/>
  <c r="D199" i="21"/>
  <c r="D200" i="21"/>
  <c r="D201" i="21"/>
  <c r="D202" i="21"/>
  <c r="D203" i="21"/>
  <c r="D204" i="21"/>
  <c r="D205" i="21"/>
  <c r="D206" i="21"/>
  <c r="D207" i="21"/>
  <c r="B45" i="17" s="1"/>
  <c r="D208" i="21"/>
  <c r="D209" i="21"/>
  <c r="B65" i="17" s="1"/>
  <c r="D210" i="21"/>
  <c r="D211" i="21"/>
  <c r="D212" i="21"/>
  <c r="B69" i="17" s="1"/>
  <c r="D213" i="21"/>
  <c r="D214" i="21"/>
  <c r="D215" i="21"/>
  <c r="D219" i="21"/>
  <c r="D220" i="21"/>
  <c r="D221" i="21"/>
  <c r="D222" i="21"/>
  <c r="D223" i="21"/>
  <c r="B13" i="18" s="1"/>
  <c r="D224" i="21"/>
  <c r="B14" i="18" s="1"/>
  <c r="D225" i="21"/>
  <c r="D226" i="21"/>
  <c r="D229" i="21"/>
  <c r="D230" i="21"/>
  <c r="D231" i="21"/>
  <c r="D232" i="21"/>
  <c r="D233" i="21"/>
  <c r="D234" i="21"/>
  <c r="D245" i="21"/>
  <c r="A9" i="19" s="1"/>
  <c r="D246" i="21"/>
  <c r="D247" i="21"/>
  <c r="D248" i="21"/>
  <c r="D251" i="21"/>
  <c r="D252" i="21"/>
  <c r="D253" i="21"/>
  <c r="D254" i="21"/>
  <c r="D255" i="21"/>
  <c r="D256" i="21"/>
  <c r="D6" i="21"/>
  <c r="B12" i="15" s="1"/>
  <c r="D7" i="21"/>
  <c r="C14" i="15" s="1"/>
  <c r="D8" i="21"/>
  <c r="B16" i="15" s="1"/>
  <c r="D9" i="21"/>
  <c r="D12" i="21"/>
  <c r="B21" i="15" s="1"/>
  <c r="D13" i="21"/>
  <c r="B95" i="15" l="1"/>
  <c r="A15" i="22"/>
  <c r="A16" i="22"/>
  <c r="A17" i="22"/>
  <c r="A18" i="22"/>
  <c r="A19" i="22"/>
  <c r="B102" i="15"/>
  <c r="B82" i="15"/>
  <c r="B15" i="15"/>
  <c r="B61" i="17"/>
  <c r="F39" i="15"/>
  <c r="E44" i="21"/>
  <c r="C103" i="15"/>
  <c r="C104" i="15"/>
  <c r="E39" i="21"/>
  <c r="E40" i="21"/>
  <c r="E48" i="21"/>
  <c r="E41" i="21"/>
  <c r="E49" i="21"/>
  <c r="E45" i="21"/>
  <c r="E38" i="21"/>
  <c r="B81" i="15" l="1"/>
  <c r="E136" i="21"/>
  <c r="E133" i="21"/>
  <c r="E142" i="21"/>
  <c r="E141" i="21"/>
  <c r="E137" i="21"/>
  <c r="E135" i="21"/>
  <c r="E139" i="21"/>
  <c r="E138" i="21"/>
  <c r="E140" i="21"/>
  <c r="E134" i="21"/>
  <c r="E129" i="21"/>
  <c r="E132" i="21"/>
  <c r="E131" i="21"/>
  <c r="E130" i="21"/>
  <c r="B104" i="21"/>
  <c r="D104" i="21" s="1"/>
  <c r="B105" i="21"/>
  <c r="D105" i="21" s="1"/>
  <c r="B106" i="21"/>
  <c r="D106" i="21" s="1"/>
  <c r="B107" i="21"/>
  <c r="D107" i="21" s="1"/>
  <c r="B108" i="21"/>
  <c r="D108" i="21" s="1"/>
  <c r="A2" i="19" l="1"/>
  <c r="B44" i="17" l="1"/>
  <c r="B43" i="17"/>
  <c r="B97" i="15"/>
  <c r="B98" i="15"/>
  <c r="B99" i="15"/>
  <c r="D102" i="15"/>
  <c r="B41" i="17" l="1"/>
  <c r="B42" i="17"/>
  <c r="B47" i="17" l="1"/>
  <c r="C88" i="15" l="1"/>
  <c r="C87" i="15"/>
  <c r="C86" i="15"/>
  <c r="C85" i="15"/>
  <c r="C84" i="15"/>
  <c r="C124" i="15" l="1"/>
  <c r="B126" i="15"/>
  <c r="B51" i="17"/>
  <c r="C108" i="15"/>
  <c r="C109" i="15"/>
  <c r="C110" i="15"/>
  <c r="C111" i="15"/>
  <c r="E82" i="15"/>
  <c r="F82" i="15"/>
  <c r="B47" i="15"/>
  <c r="B48" i="15"/>
  <c r="B15" i="17"/>
  <c r="B17" i="17"/>
  <c r="B70" i="17"/>
  <c r="B5" i="18"/>
  <c r="B7" i="18"/>
  <c r="B8" i="18"/>
  <c r="B10" i="18"/>
  <c r="B16" i="18"/>
  <c r="B17" i="18"/>
  <c r="B22" i="18"/>
  <c r="B23" i="18"/>
  <c r="B24" i="18"/>
  <c r="B68" i="17"/>
  <c r="B67" i="17"/>
  <c r="B40" i="17"/>
  <c r="B39" i="17"/>
  <c r="B38" i="17"/>
  <c r="B37" i="17"/>
  <c r="B36" i="17"/>
  <c r="B60" i="17"/>
  <c r="B55" i="17"/>
  <c r="B54" i="17"/>
  <c r="B53" i="17"/>
  <c r="B52" i="17"/>
  <c r="B49" i="17"/>
  <c r="B34" i="17"/>
  <c r="B31" i="17"/>
  <c r="B25" i="17"/>
  <c r="B16" i="17"/>
  <c r="B13" i="17"/>
  <c r="B11" i="17"/>
  <c r="B8" i="17"/>
  <c r="B7" i="17"/>
  <c r="B3" i="17"/>
  <c r="C122" i="15"/>
  <c r="C120" i="15"/>
  <c r="C118" i="15"/>
  <c r="C115" i="15"/>
  <c r="C114" i="15"/>
  <c r="C113" i="15"/>
  <c r="C112" i="15"/>
  <c r="D82" i="15"/>
  <c r="D48" i="15"/>
  <c r="B19" i="17"/>
  <c r="E47" i="21"/>
  <c r="E43" i="21"/>
  <c r="B10" i="17"/>
  <c r="B25" i="15"/>
  <c r="B24" i="15"/>
  <c r="B23" i="15"/>
  <c r="B22" i="15"/>
  <c r="B18" i="15"/>
  <c r="C1" i="22" l="1"/>
  <c r="D1" i="22"/>
  <c r="C102" i="15"/>
  <c r="C82" i="15"/>
  <c r="B37" i="15"/>
  <c r="B11" i="18"/>
  <c r="B24" i="17"/>
  <c r="B26" i="17"/>
  <c r="B27" i="17"/>
  <c r="B28" i="17"/>
  <c r="B29" i="17"/>
  <c r="B30" i="17"/>
  <c r="B33" i="17"/>
  <c r="B57" i="17"/>
  <c r="B59" i="17"/>
  <c r="C79" i="15"/>
  <c r="C89" i="15"/>
  <c r="C90" i="15"/>
  <c r="C91" i="15"/>
  <c r="D84" i="15" l="1"/>
  <c r="D83" i="15"/>
  <c r="D87" i="15"/>
  <c r="D85" i="15"/>
  <c r="D88" i="15"/>
  <c r="D86" i="15"/>
  <c r="B8" i="22"/>
  <c r="B4" i="22"/>
  <c r="B7" i="22"/>
  <c r="B53" i="15" s="1"/>
  <c r="B6" i="22"/>
  <c r="B52" i="15" s="1"/>
  <c r="B5" i="22"/>
  <c r="B3" i="22"/>
  <c r="E28" i="15"/>
  <c r="B28" i="15"/>
  <c r="B45" i="15"/>
  <c r="I18" i="15" l="1"/>
  <c r="I19" i="15"/>
  <c r="I20" i="15"/>
  <c r="B44" i="15" l="1"/>
  <c r="B46" i="15"/>
  <c r="C48" i="15"/>
  <c r="E48" i="15"/>
  <c r="F48" i="15"/>
  <c r="B106" i="15"/>
  <c r="B12" i="17"/>
  <c r="B20" i="17"/>
  <c r="B21" i="17"/>
  <c r="B27" i="15"/>
  <c r="B30" i="15"/>
  <c r="B32" i="15"/>
  <c r="B39" i="15"/>
  <c r="B41" i="15"/>
  <c r="B11" i="15"/>
  <c r="E87" i="15" l="1"/>
  <c r="F87" i="15" s="1"/>
  <c r="E84" i="15"/>
  <c r="F84" i="15" s="1"/>
  <c r="E88" i="15"/>
  <c r="F88" i="15" s="1"/>
  <c r="E86" i="15"/>
  <c r="F86" i="15" s="1"/>
  <c r="E85" i="15"/>
  <c r="F85" i="15" s="1"/>
  <c r="E79" i="15" l="1"/>
  <c r="B103" i="21" l="1"/>
  <c r="D103" i="21" s="1"/>
  <c r="A3" i="22"/>
  <c r="B51" i="15" l="1"/>
  <c r="B50" i="15"/>
  <c r="A14" i="22"/>
  <c r="A4" i="19"/>
  <c r="B88" i="15"/>
  <c r="B84" i="15"/>
  <c r="B49" i="15"/>
  <c r="B87" i="15"/>
  <c r="B85" i="15"/>
  <c r="B86" i="15"/>
  <c r="C83" i="15"/>
  <c r="B83" i="15" l="1"/>
  <c r="E83" i="15"/>
  <c r="F83" i="15" s="1"/>
  <c r="E89" i="15" l="1"/>
  <c r="F89" i="15"/>
  <c r="F90" i="15" l="1"/>
  <c r="F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Clifford, Marie</author>
  </authors>
  <commentList>
    <comment ref="C49" authorId="0" shapeId="0" xr:uid="{46F6C5CC-4D1E-4FDD-A22E-CA799A470E0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49" authorId="0" shapeId="0" xr:uid="{00000000-0006-0000-0000-000002000000}">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0" authorId="0" shapeId="0" xr:uid="{2C218F54-3955-445E-93A1-87C32699AF86}">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0" authorId="0" shapeId="0" xr:uid="{C776FA1F-6BF6-4146-B0F2-BF33ECCB2CD3}">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1" authorId="0" shapeId="0" xr:uid="{8E383634-8DC8-41C6-937C-28B6356F541D}">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1" authorId="0" shapeId="0" xr:uid="{57279069-7BDE-4457-B41E-DD88F5465DB8}">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2" authorId="0" shapeId="0" xr:uid="{B7BC835A-1A58-47AE-82B6-241BDEEB97A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2" authorId="0" shapeId="0" xr:uid="{A13CAE34-087C-451D-BDF9-B51F1A12D68B}">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3" authorId="0" shapeId="0" xr:uid="{14B2AC50-C746-4E59-B73F-FDE7C8FA52EF}">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3" authorId="0" shapeId="0" xr:uid="{FA1EAF39-B4F8-4D28-9C19-D711B6EA92AA}">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4" authorId="0" shapeId="0" xr:uid="{00000000-0006-0000-0000-00000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4" authorId="0" shapeId="0" xr:uid="{00000000-0006-0000-0000-00000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5" authorId="0" shapeId="0" xr:uid="{00000000-0006-0000-0000-00000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5" authorId="0" shapeId="0" xr:uid="{00000000-0006-0000-0000-00001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6" authorId="0" shapeId="0" xr:uid="{00000000-0006-0000-0000-00001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6" authorId="0" shapeId="0" xr:uid="{00000000-0006-0000-0000-00001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7" authorId="0" shapeId="0" xr:uid="{00000000-0006-0000-0000-00001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7" authorId="0" shapeId="0" xr:uid="{00000000-0006-0000-0000-00001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8" authorId="0" shapeId="0" xr:uid="{00000000-0006-0000-0000-00001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8" authorId="0" shapeId="0" xr:uid="{00000000-0006-0000-0000-00001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9" authorId="0" shapeId="0" xr:uid="{00000000-0006-0000-0000-00001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9" authorId="0" shapeId="0" xr:uid="{00000000-0006-0000-0000-00001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0" authorId="0" shapeId="0" xr:uid="{00000000-0006-0000-0000-00001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0" authorId="0" shapeId="0" xr:uid="{00000000-0006-0000-0000-00001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1" authorId="0" shapeId="0" xr:uid="{00000000-0006-0000-0000-00001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1" authorId="0" shapeId="0" xr:uid="{00000000-0006-0000-0000-00001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2" authorId="0" shapeId="0" xr:uid="{00000000-0006-0000-0000-00001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2" authorId="0" shapeId="0" xr:uid="{00000000-0006-0000-0000-00001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3" authorId="0" shapeId="0" xr:uid="{00000000-0006-0000-0000-00001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3" authorId="0" shapeId="0" xr:uid="{00000000-0006-0000-0000-00002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4" authorId="0" shapeId="0" xr:uid="{00000000-0006-0000-0000-00002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4" authorId="0" shapeId="0" xr:uid="{00000000-0006-0000-0000-00002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5" authorId="0" shapeId="0" xr:uid="{00000000-0006-0000-0000-00002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5" authorId="0" shapeId="0" xr:uid="{00000000-0006-0000-0000-00002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6" authorId="0" shapeId="0" xr:uid="{00000000-0006-0000-0000-00002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6" authorId="0" shapeId="0" xr:uid="{00000000-0006-0000-0000-00002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7" authorId="0" shapeId="0" xr:uid="{00000000-0006-0000-0000-00002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7" authorId="0" shapeId="0" xr:uid="{00000000-0006-0000-0000-00002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8" authorId="0" shapeId="0" xr:uid="{00000000-0006-0000-0000-00002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8" authorId="0" shapeId="0" xr:uid="{00000000-0006-0000-0000-00002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9" authorId="0" shapeId="0" xr:uid="{00000000-0006-0000-0000-00002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9" authorId="0" shapeId="0" xr:uid="{00000000-0006-0000-0000-00002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0" authorId="0" shapeId="0" xr:uid="{00000000-0006-0000-0000-00002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0" authorId="0" shapeId="0" xr:uid="{00000000-0006-0000-0000-00002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1" authorId="0" shapeId="0" xr:uid="{00000000-0006-0000-0000-00002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1" authorId="0" shapeId="0" xr:uid="{00000000-0006-0000-0000-00003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2" authorId="0" shapeId="0" xr:uid="{00000000-0006-0000-0000-00003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2" authorId="0" shapeId="0" xr:uid="{00000000-0006-0000-0000-00003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3" authorId="0" shapeId="0" xr:uid="{00000000-0006-0000-0000-00003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3" authorId="0" shapeId="0" xr:uid="{00000000-0006-0000-0000-00003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4" authorId="0" shapeId="0" xr:uid="{00000000-0006-0000-0000-00003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4" authorId="0" shapeId="0" xr:uid="{00000000-0006-0000-0000-00003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5" authorId="0" shapeId="0" xr:uid="{00000000-0006-0000-0000-00003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5" authorId="0" shapeId="0" xr:uid="{00000000-0006-0000-0000-00003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6" authorId="0" shapeId="0" xr:uid="{00000000-0006-0000-0000-00003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6" authorId="0" shapeId="0" xr:uid="{00000000-0006-0000-0000-00003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7" authorId="0" shapeId="0" xr:uid="{00000000-0006-0000-0000-00003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7" authorId="0" shapeId="0" xr:uid="{00000000-0006-0000-0000-00003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8" authorId="0" shapeId="0" xr:uid="{00000000-0006-0000-0000-00003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8" authorId="0" shapeId="0" xr:uid="{00000000-0006-0000-0000-00003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F90" authorId="0" shapeId="0" xr:uid="{00000000-0006-0000-0000-00003F000000}">
      <text>
        <r>
          <rPr>
            <b/>
            <sz val="9"/>
            <color indexed="81"/>
            <rFont val="Tahoma"/>
            <family val="2"/>
          </rPr>
          <t>English</t>
        </r>
        <r>
          <rPr>
            <sz val="9"/>
            <color indexed="81"/>
            <rFont val="Tahoma"/>
            <family val="2"/>
          </rPr>
          <t xml:space="preserve">
Full Time Staff are not entitled to annual leave pay as they receive their full entitlement with their full time contract
</t>
        </r>
        <r>
          <rPr>
            <b/>
            <sz val="9"/>
            <color indexed="81"/>
            <rFont val="Tahoma"/>
            <family val="2"/>
          </rPr>
          <t>Gaeilge</t>
        </r>
        <r>
          <rPr>
            <sz val="9"/>
            <color indexed="81"/>
            <rFont val="Tahoma"/>
            <family val="2"/>
          </rPr>
          <t xml:space="preserve">
Níl an Fhoireann Lánaimseartha i dteideal pá saoire bliantúla mar go bhfaigheann siad an méid saoire atá ag dul dóibh lena gconradh lánaimseartha</t>
        </r>
      </text>
    </comment>
    <comment ref="C103" authorId="0" shapeId="0" xr:uid="{00000000-0006-0000-0000-000040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3" authorId="1" shapeId="0" xr:uid="{00000000-0006-0000-0000-000041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 ref="C104" authorId="0" shapeId="0" xr:uid="{00000000-0006-0000-0000-000042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4" authorId="1" shapeId="0" xr:uid="{00000000-0006-0000-0000-000043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List>
</comments>
</file>

<file path=xl/sharedStrings.xml><?xml version="1.0" encoding="utf-8"?>
<sst xmlns="http://schemas.openxmlformats.org/spreadsheetml/2006/main" count="555" uniqueCount="515">
  <si>
    <t>English / Béarla</t>
  </si>
  <si>
    <t>Payments Processed by Timesheets</t>
  </si>
  <si>
    <t>Online Payslips</t>
  </si>
  <si>
    <t>Select from drop down list</t>
  </si>
  <si>
    <t>Select Public Holiday from drop down list</t>
  </si>
  <si>
    <t>Payroll Website</t>
  </si>
  <si>
    <t>timesheets.bureau@universityofgalway.ie</t>
  </si>
  <si>
    <t>1st Feb 2026</t>
  </si>
  <si>
    <t>If English or Gaelige enter this on the form</t>
  </si>
  <si>
    <t>Pay Code re. answer to Question 4 on timesheet</t>
  </si>
  <si>
    <t>Roghnaigh ón liosta anuas</t>
  </si>
  <si>
    <t>Teaching Payment</t>
  </si>
  <si>
    <t>Íocaíocht Teagaisc</t>
  </si>
  <si>
    <t>Tutorial Payment</t>
  </si>
  <si>
    <t>Íocaíocht as Rang Teagaisc</t>
  </si>
  <si>
    <t>Laboratory Demonstration Payments</t>
  </si>
  <si>
    <t>Íocaíochtaí as Taispeántas Saotharlainne</t>
  </si>
  <si>
    <t>Teaching Associate Duties</t>
  </si>
  <si>
    <t>Dualgais Acadúla Ghaolmhara</t>
  </si>
  <si>
    <t>Undergrad Demonstrators</t>
  </si>
  <si>
    <t>Taispeántóirí Fochéime</t>
  </si>
  <si>
    <t>Essay Corrections</t>
  </si>
  <si>
    <t>Ceartú Aistí</t>
  </si>
  <si>
    <t>Select English / Roghnaigh Gaeilge</t>
  </si>
  <si>
    <t>Irish / Gaeilge</t>
  </si>
  <si>
    <t>English</t>
  </si>
  <si>
    <t>Gaeilge</t>
  </si>
  <si>
    <t>If English or Gaeilge enter this on the form</t>
  </si>
  <si>
    <t>Requires translation</t>
  </si>
  <si>
    <t>University of Galway</t>
  </si>
  <si>
    <t>Ollscoil na Gaillimhe</t>
  </si>
  <si>
    <t>HOURLY PAID TEACHING STAFF TIMESHEET  V3.4</t>
  </si>
  <si>
    <t>BILEOG AMA NA FOIRNE TEAGAISC A ÍOCTAR IN AGHAIDH NA hUAIRE  L3.4</t>
  </si>
  <si>
    <t>CLAIMANT/STAFF MEMBER: COMPLETE SECTION A, B &amp; C AND EMAIL YOUR TIMESHEET TO YOUR MANAGER / BUDGET HOLDER FOR APPROVAL</t>
  </si>
  <si>
    <r>
      <rPr>
        <sz val="11"/>
        <color theme="1"/>
        <rFont val="Calibri"/>
        <family val="2"/>
      </rPr>
      <t>ÉILITHEOIR/COMHALTA FOIRNE: LÍON CUID A, B &amp; C AGUS SEOL DO BHILEOG AMA CHUIG DO BHAINISTEOIR / AN SEALBHÓIR BUISÉID LENA CEADÚ</t>
    </r>
  </si>
  <si>
    <t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t>
  </si>
  <si>
    <t xml:space="preserve">SPRIOCDHÁTA: Má líontar an bhileog ama seo i gceart agus má sheolann SEALBHÓIR BUISÉID NÓ CEADÚNÓIR ÚDARAITHE an ionaid chostais chuí chuig an mBiúró í faoin 5pm an 5ú lá den mhí (cé is moite de mhí na Nollag, arb é an 28ú) cuirfear san áireamh í sa chéad phárolla eile. </t>
  </si>
  <si>
    <t>Completing the form correctly:</t>
  </si>
  <si>
    <r>
      <rPr>
        <sz val="11"/>
        <color theme="1"/>
        <rFont val="Calibri"/>
        <family val="2"/>
      </rPr>
      <t>An fhoirm a líonadh i gceart:</t>
    </r>
  </si>
  <si>
    <t>You must ensure you have activated your campus account prior to completing this form as you will need to use Office 365, your University of Galway email when sending your timesheet for approval and accessing your payslips when paid.</t>
  </si>
  <si>
    <t>Ní mór duit a chinntiú go bhfuil do chuntas campais ag obair sula líonann tú an fhoirm seo mar go mbeidh sé uait chun teacht ar Office 365, ar do ríomhphost Ollscoil na Gaillimhe (nuair a bheidh do bhileog ama á seoladh agat lena faomhadh) agus ar do dhuillíní pá nuair a íocfar thú.</t>
  </si>
  <si>
    <t>You must ensure you have Office 365 installed on your device prior to downloading and completing this form. See column I for useful link to the ISS website for assistance.</t>
  </si>
  <si>
    <t>Ní mór duit a chinntiú go bhfuil Office 365 suiteáilte ar d’fhearas sula ndéanann tú an fhoirm seo a íoslódáil agus a líonadh. Féach colún I le haghaidh nasc úsáideach chuig láithreán gréasáin ISS má bhíonn cúnamh uait.</t>
  </si>
  <si>
    <t>You must download the latest version of the form using office 365 application to ensure the validations, pop up messages and Irish translation works as expected on the form. This will assist you with completing the form correctly and avoid delays with payment.</t>
  </si>
  <si>
    <t>Ní mór duit an leagan is déanaí den fhoirm a íoslódáil ag úsáid feidhmchlár Office 365 chun a chinntiú go n-oibríonn bailíochtú, teachtaireachtaí aníos agus an leagan Gaeilge mar a bheifí ag súil leis ar an bhfoirm. Cabhróidh sé seo leat an fhoirm a líonadh i gceart agus ní chuirfear moill ar íocaíochtaí.</t>
  </si>
  <si>
    <t>No timesheet data should be copied and pasted onto the form, you need to select from drop down lists where applicable and for all other entries you will need to type in the data required.</t>
  </si>
  <si>
    <r>
      <rPr>
        <sz val="11"/>
        <color theme="1"/>
        <rFont val="Calibri"/>
        <family val="2"/>
      </rPr>
      <t xml:space="preserve">Níor cheart aon sonraí ó bhileoga ama a chóipeáil isteach san fhoirm, caithfidh tú roghnú ó na liostaí anuas más cuí agus i gcás na n-iontrálacha eile beidh ort na sonraí a theastaíonn a chlóscríobh isteach. </t>
    </r>
  </si>
  <si>
    <t>If the timesheet is not completed correctly it will be returned which may result in a delay with payment.</t>
  </si>
  <si>
    <r>
      <rPr>
        <sz val="11"/>
        <color theme="1"/>
        <rFont val="Calibri"/>
        <family val="2"/>
      </rPr>
      <t>Mura líontar an bhileog ama i gceart cuirfear ar ais í agus d’fhéadfadh moill a bheith ar an íocaíocht dá bharr sin.</t>
    </r>
  </si>
  <si>
    <t xml:space="preserve">You can only amend the fields that are unlocked for editing (white boxes). </t>
  </si>
  <si>
    <r>
      <rPr>
        <sz val="11"/>
        <color theme="1"/>
        <rFont val="Calibri"/>
        <family val="2"/>
      </rPr>
      <t xml:space="preserve">Ní féidir leat ach na réimsí a bhfuil cead clóscríobh iontu (na boscaí bána) a leasú. </t>
    </r>
  </si>
  <si>
    <t>Please read each question and message carefully as this will help with any issues and queries.</t>
  </si>
  <si>
    <r>
      <rPr>
        <sz val="11"/>
        <color theme="1"/>
        <rFont val="Calibri"/>
        <family val="2"/>
      </rPr>
      <t>Léigh gach ceist agus gach teachtaireacht go cúramach mar beidh réiteach le fáil iontu ar fhadhbanna agus ar cheisteanna a d’fhéadfadh a bheith agat.</t>
    </r>
  </si>
  <si>
    <t>Useful Link to HR Website</t>
  </si>
  <si>
    <r>
      <rPr>
        <sz val="11"/>
        <color theme="1"/>
        <rFont val="Calibri"/>
        <family val="2"/>
      </rPr>
      <t>Nasc úsáideach chuig Láithreán Gréasáin na hOifige AD</t>
    </r>
  </si>
  <si>
    <t>Teaching Support Staff Process (TSS) Recruitment Process</t>
  </si>
  <si>
    <r>
      <rPr>
        <sz val="11"/>
        <color theme="1"/>
        <rFont val="Calibri"/>
        <family val="2"/>
      </rPr>
      <t>Próiseas Earcaíochta na Foirne Tacaíochta Teagaisc (TSS)</t>
    </r>
  </si>
  <si>
    <t>Useful Links to Payroll Website</t>
  </si>
  <si>
    <r>
      <rPr>
        <sz val="11"/>
        <color theme="1"/>
        <rFont val="Calibri"/>
        <family val="2"/>
      </rPr>
      <t>Nasc úsáideach chuig Láithreán Gréasáin na hOifige Párolla</t>
    </r>
  </si>
  <si>
    <t>Employees Paid on Timesheet</t>
  </si>
  <si>
    <r>
      <rPr>
        <sz val="11"/>
        <color theme="1"/>
        <rFont val="Calibri"/>
        <family val="2"/>
      </rPr>
      <t>Fostaithe a Íoctar ar an mBileog Ama</t>
    </r>
  </si>
  <si>
    <t>How to avoid emergency or incorrect tax</t>
  </si>
  <si>
    <r>
      <rPr>
        <sz val="11"/>
        <color theme="1"/>
        <rFont val="Calibri"/>
        <family val="2"/>
      </rPr>
      <t>Conas cáin éigeandála nó cáin mhícheart a sheachaint</t>
    </r>
  </si>
  <si>
    <t>Payment Dates</t>
  </si>
  <si>
    <r>
      <rPr>
        <sz val="11"/>
        <color theme="1"/>
        <rFont val="Calibri"/>
        <family val="2"/>
      </rPr>
      <t>Dátaí Íocaíochta</t>
    </r>
  </si>
  <si>
    <t>Payroll Deadlines</t>
  </si>
  <si>
    <r>
      <rPr>
        <sz val="11"/>
        <color theme="1"/>
        <rFont val="Calibri"/>
        <family val="2"/>
      </rPr>
      <t>Spriocanna Párolla</t>
    </r>
  </si>
  <si>
    <t>Useful Link to Information Solutions and Services (ISS) Website</t>
  </si>
  <si>
    <t>Nasc Úsáideach chuig Láithreán Gréasáin Réitigh agus Seirbhísí Faisnéise (ISS).</t>
  </si>
  <si>
    <t>Activate your Campus Account</t>
  </si>
  <si>
    <t>Cuir do Chuntas Campais ag obair</t>
  </si>
  <si>
    <t>Office 365 login information</t>
  </si>
  <si>
    <t xml:space="preserve">Faisnéis logála isteach Office 365 </t>
  </si>
  <si>
    <t>Section A: Teaching Support Staff (TSS) Contract Details</t>
  </si>
  <si>
    <r>
      <rPr>
        <b/>
        <sz val="11"/>
        <color theme="1"/>
        <rFont val="Calibri"/>
        <family val="2"/>
      </rPr>
      <t>Cuid A: Sonraí Conartha na Foirne Tacaíochta Teagaisc (TSS)</t>
    </r>
  </si>
  <si>
    <t>Questions to determine the correct payment process for your contract</t>
  </si>
  <si>
    <r>
      <rPr>
        <sz val="11"/>
        <color rgb="FFFF0000"/>
        <rFont val="Calibri"/>
        <family val="2"/>
      </rPr>
      <t xml:space="preserve">Ceisteanna chun an próiseas íocaíochta ceart bunaithe ar do chonradh a chinneadh </t>
    </r>
  </si>
  <si>
    <t>Select the relevant answer for the questions in this section</t>
  </si>
  <si>
    <t>Roghnaigh an freagra cuí ar na ceisteanna sa chuid seo</t>
  </si>
  <si>
    <t>Error:*** See previous question as this form may not be applicable, please do not go any further***</t>
  </si>
  <si>
    <t>Earráid:*** Féach an cheist roimhe seo mar go bhféadfadh sé nach mbaineann an fhoirm seo le hábhar, le do thoil ná téigh a thuilleadh***</t>
  </si>
  <si>
    <t>(1)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t>
  </si>
  <si>
    <t>(1) Conradh agus Próiseas Íocaíochta:
An bhfuair tú rphost ó hrta@ollscoilnagaillimhe.ie ag dearbhú an phróisis íocaíochta a bhaineann le do chonradh?
Léigh an rphost dearbhaithe sin sula gcuireann tú an fhoirm seo isteach mar déarfar ann go soiléir cé acu an le tuarastal a íocfar thú nó an gá duit bileoga ama a chur isteach.</t>
  </si>
  <si>
    <t>Yes I received email confirmation from hrta@universityofgalway.ie that I will be paid via hourly paid teaching staff timesheet rather than via monthly paid 
(Please complete section A, B and C of this form and then email the form to your manager for approval)</t>
  </si>
  <si>
    <t>Is ea, fuair mé rphost ó hrta@ollscoilnagaillimhe.ie ag dearbhú gur de réir bileog ama don fhoireann teagaisc a íoctar de réir na huaire a íocfar mé seachas ar bhonn míosúil 
(Líon cuid A, B agus C den fhoirm seo agus seol ar rphost chuig do bhainisteoir í lena ceadú)</t>
  </si>
  <si>
    <t>No email received yet 
(Do not complete this form as it can't be processed if hrta@universityofgalway.ie have not confirmed the payment process for your contract)</t>
  </si>
  <si>
    <t xml:space="preserve">Ní bhfuair mé aon rphost go fóill 
(Ná líon an fhoirm seo mar ní féidir í a phróiseáil mura bhfuil an próiseas íocaíochta a bhaineann le do chonradh dearbhaithe ag hrta@ollscoilnagaillimhe.ie) </t>
  </si>
  <si>
    <t>This form is not applicable because hrta@universityofgalway.ie confirmed I will be paid via monthly salary 
(Do not complete this form)</t>
  </si>
  <si>
    <t>Níl an fhoirm seo infheidhme mar dhearbhaigh hrta@ollscoilnagaillimhe.ie go n-íocfar mé le tuarastal míosúil 
(Ná líon an fhoirm seo)</t>
  </si>
  <si>
    <t>(2) Are the dates and hours that will be entered in section C included in your approved signed TSS contract?</t>
  </si>
  <si>
    <r>
      <rPr>
        <sz val="11"/>
        <color theme="1"/>
        <rFont val="Calibri"/>
        <family val="2"/>
      </rPr>
      <t>(2) An bhfuil na dátaí agus na huaireanta a chuirfear isteach i gcuid C san áireamh i do chonradh TSS atá sínithe agus ceadaithe?</t>
    </r>
  </si>
  <si>
    <t>The hours and dates that will be entered in section C have been approved on my current TSS contract</t>
  </si>
  <si>
    <r>
      <rPr>
        <sz val="11"/>
        <color theme="1"/>
        <rFont val="Calibri"/>
        <family val="2"/>
      </rPr>
      <t>Rinneadh na huaireanta agus na dátaí a chuirfear isteach i gcuid C a cheadú i mo chonradh TSS reatha</t>
    </r>
  </si>
  <si>
    <t>The hours to be paid will exceed the total hours approved on my TSS contract 
(Do not complete this form - HR recruitment process requires your line manager to apply for approval prior to the extra hours worked)</t>
  </si>
  <si>
    <r>
      <rPr>
        <sz val="11"/>
        <color theme="1"/>
        <rFont val="Calibri"/>
        <family val="2"/>
      </rPr>
      <t>Sáróidh na huaireanta atá le híoc iomlán na n-uaireanta atá ceadaithe ar mo chonradh TSS 
(Ná líon an fhoirm seo - de réir phróiseas earcaíochta na hOifige AD ní mór do do bhainisteoir líne cead a iarraidh na huaireanta breise a dhéanamh)</t>
    </r>
  </si>
  <si>
    <t>The dates the work was done is outside of my contract dates 
(Do not complete this form - HR recruitment process requires your line manager to apply for approval prior to the work been carried out)</t>
  </si>
  <si>
    <r>
      <rPr>
        <sz val="11"/>
        <color theme="1"/>
        <rFont val="Calibri"/>
        <family val="2"/>
      </rPr>
      <t>Níl na dátaí a ndearnadh an obair áirithe i ndátaí mo chonartha 
(Ná líon an fhoirm seo - de réir phróiseas earcaíochta na hOifige AD ní mór do do bhainisteoir líne iarratas a dhéanamh sula ndéantar an obair)</t>
    </r>
  </si>
  <si>
    <t>NOT USED</t>
  </si>
  <si>
    <t>(3) Have you been paid on the hourly paid teaching staff rate for two years or more? 
(This answer determines your hourly rate in section D below and it must be the same as the hourly rate agreed on your contract)</t>
  </si>
  <si>
    <r>
      <rPr>
        <sz val="11"/>
        <color theme="1"/>
        <rFont val="Calibri"/>
        <family val="2"/>
      </rPr>
      <t xml:space="preserve">(3) Ar íocadh thú ar an ráta de réir na huaire atá ag an bhfoireann teagaisc ar feadh dhá bhliain nó níos faide ná sin? 
(Is é an freagra seo a chinnfidh an ráta in aghaidh na huaire a gheobhaidh tú i gcuid D thíos agus ba chóir gurbh ionann é agus an ráta san uair a aontaíodh i do chonradh) </t>
    </r>
  </si>
  <si>
    <t>No (Point 1 of the Pay Rate - Check the rate on your contract agrees)</t>
  </si>
  <si>
    <r>
      <rPr>
        <sz val="11"/>
        <color theme="1"/>
        <rFont val="Calibri"/>
        <family val="2"/>
      </rPr>
      <t>Níor íocadh (Pointe 1 den Ráta Pá - Seiceáil an ráta a aontaíodh i do chonradh)</t>
    </r>
  </si>
  <si>
    <t>Yes (Point 2 of the Pay Rate - Check the rate on your contract agrees)</t>
  </si>
  <si>
    <r>
      <rPr>
        <sz val="11"/>
        <color theme="1"/>
        <rFont val="Calibri"/>
        <family val="2"/>
      </rPr>
      <t>Íocadh (Pointe 2 den Ráta Pá - Seiceáil an ráta a aontaíodh i do chonradh)</t>
    </r>
  </si>
  <si>
    <t>(3)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t>
  </si>
  <si>
    <t>(4) An raibh tú fostaithe go lánaimseartha in Ollscoil na Gaillimhe sa tréimhse ina ndearnadh an obair theagaisc seo (áiríonn seo má bhí níos mó ná post amháin agat ar ionann iad agus coibhéis lánaimseartha)?   Tá an freagra a roghnaíonn tú ar an gceist seo nasctha leis an ríomh saoire bliantúla i gcuid D</t>
  </si>
  <si>
    <t>Yes - Full Time at University of Galway during the period I did the work been claimed in Section C 
(Not entitled to annual leave pay)</t>
  </si>
  <si>
    <t>Bhí -  Fostaithe go Lánaimseartha sa tréimhse a ndearna mé an obair a ndearnadh éileamh ina leith i gCuid C 
(Níl i dteideal pá saoire bliantúla)</t>
  </si>
  <si>
    <t>No - Part Time at University of Galway during the period I did the work been claimed in Section C 
(Entitled to annual leave pay)</t>
  </si>
  <si>
    <r>
      <rPr>
        <sz val="11"/>
        <color theme="1"/>
        <rFont val="Calibri"/>
        <family val="2"/>
      </rPr>
      <t>Ní raibh - Fostaithe go Páirtaimseartha sa tréimhse a ndearna mé an obair a ndearnadh éileamh ina leith i gCuid C 
(Tá i dteideal pá saoire bliantúla)</t>
    </r>
  </si>
  <si>
    <t>Section B: Personal Details</t>
  </si>
  <si>
    <r>
      <rPr>
        <b/>
        <sz val="11"/>
        <color theme="1"/>
        <rFont val="Calibri"/>
        <family val="2"/>
      </rPr>
      <t>Cuid B: Sonraí Pearsanta</t>
    </r>
  </si>
  <si>
    <t>After completing section A and it confirmed that this timesheet needs to be submitted for your payment, please complete section B</t>
  </si>
  <si>
    <r>
      <rPr>
        <sz val="11"/>
        <color rgb="FFFF0000"/>
        <rFont val="Calibri"/>
        <family val="2"/>
      </rPr>
      <t>Tar éis duit Cuid A a líonadh deimhnítear gur gá an bhileog ama seo a chur isteach le d’íocaíocht a fháil, líon cuid B</t>
    </r>
  </si>
  <si>
    <t>(5) Name (First &amp; Surname)</t>
  </si>
  <si>
    <r>
      <rPr>
        <sz val="11"/>
        <color theme="1"/>
        <rFont val="Calibri"/>
        <family val="2"/>
      </rPr>
      <t>(5) Ainm agus Sloinne</t>
    </r>
  </si>
  <si>
    <t>[        Enter Name Here       ]</t>
  </si>
  <si>
    <t>[        Cuir ainm anseo       ]</t>
  </si>
  <si>
    <t>(6) Staff / Payroll Number (Not Scholarship No.)</t>
  </si>
  <si>
    <r>
      <rPr>
        <sz val="11"/>
        <color theme="1"/>
        <rFont val="Calibri"/>
        <family val="2"/>
      </rPr>
      <t>(6) Uimhir Foirne / Phárolla (Seachas Uimhir Scoláireachta)</t>
    </r>
  </si>
  <si>
    <t>Payroll Number</t>
  </si>
  <si>
    <t>Uimhir Phárolla</t>
  </si>
  <si>
    <t>Your 6 digit Staff/Payroll Number will be on the email from hrta@universityofgalway.ie</t>
  </si>
  <si>
    <t>Tá d’Uimhir Foirne / Phárolla ina bhfuil 6 dhigit sa rphost ó hrta@ollscoilnagaillimhe.ie</t>
  </si>
  <si>
    <t>Ensure your number is correct on this form as it is used to process your payment.</t>
  </si>
  <si>
    <t>Cinntigh go bhfuil an uimhir cheart ar an bhfoirm seo mar úsáidtear í le d’íocaíocht a phróiseáil.</t>
  </si>
  <si>
    <t>Incorrect Payroll number</t>
  </si>
  <si>
    <t>Tá an Uimhir Phárolla mícheart</t>
  </si>
  <si>
    <t>Must be 6 digits and ensure its correct.</t>
  </si>
  <si>
    <t>Bíodh 6 dhigit inti agus cinntigh go bhfuil an uimhir ceart.</t>
  </si>
  <si>
    <t xml:space="preserve">Section C: Detail of Work Undertaken </t>
  </si>
  <si>
    <r>
      <rPr>
        <b/>
        <sz val="11"/>
        <color theme="1"/>
        <rFont val="Calibri"/>
        <family val="2"/>
      </rPr>
      <t xml:space="preserve">Cuid C: Sonraí na hoibre a rinneadh </t>
    </r>
  </si>
  <si>
    <t xml:space="preserve">***REQUEST FOR PAYMENT SHOULD BE SUBMITTED NO LATER THAN THE FOLLOWING MONTH THE WORK IS CARRIED OUT***  </t>
  </si>
  <si>
    <r>
      <rPr>
        <sz val="11"/>
        <color theme="1"/>
        <rFont val="Calibri"/>
        <family val="2"/>
      </rPr>
      <t xml:space="preserve">***NÍOR CHEART IARRATAS AR ÍOCAÍOCHT A CHUR ISTEACH NÍOS MOILLE NÁ AN MHÍ I nDIAIDH NA MÍOSA A nDEARNADH AN OBAIR***  </t>
    </r>
  </si>
  <si>
    <t>In Section C - select type of work, enter date worked (one date per row) and number of hours worked for each date. This will calculate your pay in section D and the data entered in this section determines your social welfare entitlments.</t>
  </si>
  <si>
    <r>
      <rPr>
        <sz val="11"/>
        <color theme="1"/>
        <rFont val="Calibri"/>
        <family val="2"/>
      </rPr>
      <t>I gCuid C - roghnaigh an cineál oibre a bhí ann, cuir isteach an dáta a ndearnadh an obair (dáta amháin ar gach sraith) agus líon na n-uaireanta oibre a rinneadh ar gach dáta. Déanfaidh sé seo do phá i gcuid D a ríomh agus socrófar cad iad na teidlíochtaí leasa shóisialaigh atá agat bunaithe ar na sonraí a chuirtear isteach sa chuid seo.</t>
    </r>
  </si>
  <si>
    <t xml:space="preserve">Note: Teaching Payment - This includes 1 hour of teaching &amp; 1 hour of preparation. Please only enter the number of actual hours teaching. </t>
  </si>
  <si>
    <r>
      <rPr>
        <sz val="11"/>
        <color theme="1"/>
        <rFont val="Calibri"/>
        <family val="2"/>
      </rPr>
      <t xml:space="preserve">Tabhair faoi deara: Íocaíocht Teagaisc -  Áirítear leis seo 1 uair an chloig teagaisc &amp; 1 uair an chloig ullmhúcháin. Ná cuir isteach ach na huaireanta teagaisc a rinneadh. </t>
    </r>
  </si>
  <si>
    <t>Note: Academic Related Duties - If Teaching hours required, note that 1 hour of Academic related duties is already included with each hour of Teaching payment.</t>
  </si>
  <si>
    <r>
      <rPr>
        <sz val="11"/>
        <color theme="1"/>
        <rFont val="Calibri"/>
        <family val="2"/>
      </rPr>
      <t>Tabhair faoi deara: Dualgais Acadúla Ghaolmhara - Más gá Uaireanta Teagaisc a chur isteach, tabhair faoi deara go bhfuil 1 uair an chloig de Dhualgais Acadúla Ghaolmhara san áireamh cheana féin le gach íocaíocht ar uair an chloig theagaisc.</t>
    </r>
  </si>
  <si>
    <t>Note: Essay Corrections - This is for feedback purposes/not related to examination marks</t>
  </si>
  <si>
    <r>
      <rPr>
        <sz val="11"/>
        <color theme="1"/>
        <rFont val="Calibri"/>
        <family val="2"/>
      </rPr>
      <t>Tabhair faoi deara: Ceartú Aistí - Ceartú chun críche aiseolais atá i gceist/ní bhaineann le marcanna scrúduithe</t>
    </r>
  </si>
  <si>
    <t>Pay Code (For Office Use Only)</t>
  </si>
  <si>
    <r>
      <rPr>
        <sz val="11"/>
        <color theme="1"/>
        <rFont val="Calibri"/>
        <family val="2"/>
      </rPr>
      <t>Cód Pá (Don Oifig amháin)</t>
    </r>
  </si>
  <si>
    <t>Type of Work</t>
  </si>
  <si>
    <r>
      <rPr>
        <sz val="11"/>
        <color theme="1"/>
        <rFont val="Calibri"/>
        <family val="2"/>
      </rPr>
      <t>Cineál na hOibre</t>
    </r>
  </si>
  <si>
    <t xml:space="preserve">Date Worked
DD/MMM/YY
(Input One Date Per Line)                   
</t>
  </si>
  <si>
    <t xml:space="preserve">Dáta na hOibre
LL-MM-BB
(Cuir isteach Dáta Amháin ar Gach Líne)                   
</t>
  </si>
  <si>
    <t>Number of Hours Worked per Date</t>
  </si>
  <si>
    <r>
      <rPr>
        <sz val="11"/>
        <color theme="1"/>
        <rFont val="Calibri"/>
        <family val="2"/>
      </rPr>
      <t>Líon na nUaireanta a Oibríodh an Dáta sin</t>
    </r>
  </si>
  <si>
    <t>Optional  (Additional information for Managers 
i.e. Module Codes)</t>
  </si>
  <si>
    <r>
      <rPr>
        <sz val="11"/>
        <color theme="1"/>
        <rFont val="Calibri"/>
        <family val="2"/>
      </rPr>
      <t>Roghnach (Eolas breise do Bhainisteoirí i.e. Cóid na Modúl)</t>
    </r>
  </si>
  <si>
    <t>Do not enter here</t>
  </si>
  <si>
    <t>Ná cuir aon rud anseo</t>
  </si>
  <si>
    <t>If section A and B is complete correctly, please go to type of work and select from the drop down list.</t>
  </si>
  <si>
    <t>Má líonadh cuid A agus B i gceart, téigh chuig Cineál na hOibre agus roghnaigh ón liosta anuas.</t>
  </si>
  <si>
    <t>Select Type of Work</t>
  </si>
  <si>
    <t>Roghnaigh Cineál na hOibre</t>
  </si>
  <si>
    <t>After completing Section A + B: select Type of Work from Drop Down list here</t>
  </si>
  <si>
    <t xml:space="preserve">Tar éis duit Cuid A + B a líonadh: roghnaigh Cineál na hOibre ón liosta anuas anseo </t>
  </si>
  <si>
    <t>Invalid Work Type</t>
  </si>
  <si>
    <t>Cineál na hOibre Neamhbhailí</t>
  </si>
  <si>
    <t>You may only select a 'Type of Work' Category from the Drop Down List.</t>
  </si>
  <si>
    <t>Ní féidir leat ach Catagóir ‘Cineál na hOibre’ a roghnú ón Liosta Anuas.</t>
  </si>
  <si>
    <t>Enter Date</t>
  </si>
  <si>
    <t>Cuir isteach Dáta</t>
  </si>
  <si>
    <t xml:space="preserve">Enter accurate dates for the hours you worked. </t>
  </si>
  <si>
    <t xml:space="preserve">Cuir isteach na dátaí beachta do na huaireanta oibre a rinne tú. </t>
  </si>
  <si>
    <t>This will determine your PRSI contributions for Social Welfare benefits.</t>
  </si>
  <si>
    <t>Socrófar leis an eolas seo cad iad na ranníocaíochtaí ÁSPC atá le déanamh agat do shochair Leasa Shóisialaigh.</t>
  </si>
  <si>
    <t>Do not input a date range</t>
  </si>
  <si>
    <t>Ná cuir isteach raon dátaí</t>
  </si>
  <si>
    <t>Do not input future dates</t>
  </si>
  <si>
    <t>Ná cuir isteach dátaí amach anseo</t>
  </si>
  <si>
    <t>Error</t>
  </si>
  <si>
    <t>Earráid</t>
  </si>
  <si>
    <t>1. Date Format DD-MMM-YY</t>
  </si>
  <si>
    <t>1. Formáid an Dáta LL-MMM-BB</t>
  </si>
  <si>
    <t>2. Can't enter future dates for payment.</t>
  </si>
  <si>
    <t>2. Ní féidir dátaí amach anseo a chur isteach le haghaidh íocaíochta.</t>
  </si>
  <si>
    <t>Enter hours worked</t>
  </si>
  <si>
    <t>Cuir isteach líon na n-uaireanta a oibríodh</t>
  </si>
  <si>
    <t>Enter a number only (no text) i.e. 4</t>
  </si>
  <si>
    <t>Ná cuir isteach ach uimhir (ná cuir aon téacs isteach) i.e. 4</t>
  </si>
  <si>
    <t xml:space="preserve">Error: </t>
  </si>
  <si>
    <t xml:space="preserve">Earráid: </t>
  </si>
  <si>
    <t>***Correct the following***</t>
  </si>
  <si>
    <t>***Ceartaigh an méid seo a leanas***</t>
  </si>
  <si>
    <t>1. Complete Section A + B</t>
  </si>
  <si>
    <t>1. Líon Cuid A + B</t>
  </si>
  <si>
    <t>2. Select Type of Work</t>
  </si>
  <si>
    <t>2. Roghnaigh Cineál na hOibre</t>
  </si>
  <si>
    <t>3. Enter date worked</t>
  </si>
  <si>
    <t>3. Cuir isteach dáta na hoibre</t>
  </si>
  <si>
    <t>4. Can't enter &gt;12 hours per date.</t>
  </si>
  <si>
    <t>4. Ní féidir &gt;12 uair an chloig a chur isteach ar aon dáta amháin.</t>
  </si>
  <si>
    <t>5. Enter number of hours (no text)</t>
  </si>
  <si>
    <r>
      <rPr>
        <sz val="11"/>
        <color theme="1"/>
        <rFont val="Calibri"/>
        <family val="2"/>
      </rPr>
      <t>5. Cuir isteach líon na n-uaireanta (gan téacs)</t>
    </r>
  </si>
  <si>
    <t>Total Hours Worked</t>
  </si>
  <si>
    <r>
      <rPr>
        <sz val="11"/>
        <color theme="1"/>
        <rFont val="Calibri"/>
        <family val="2"/>
      </rPr>
      <t>Líon iomlán uaireanta a oibríodh</t>
    </r>
  </si>
  <si>
    <t>Section D: Summary Information for Review:</t>
  </si>
  <si>
    <r>
      <rPr>
        <b/>
        <sz val="11"/>
        <color theme="1"/>
        <rFont val="Calibri"/>
        <family val="2"/>
      </rPr>
      <t>Cuid D: Eolas Achomair le hAthbhreithniú:</t>
    </r>
  </si>
  <si>
    <t>Cost Centre</t>
  </si>
  <si>
    <r>
      <rPr>
        <sz val="11"/>
        <color theme="1"/>
        <rFont val="Calibri"/>
        <family val="2"/>
      </rPr>
      <t>Ionad Costais</t>
    </r>
  </si>
  <si>
    <t>It is not possible to amend this section. The details entered in section A, B &amp; C above will transfer to this section for review</t>
  </si>
  <si>
    <r>
      <rPr>
        <sz val="11"/>
        <color theme="1"/>
        <rFont val="Calibri"/>
        <family val="2"/>
      </rPr>
      <t>Ní féidir an chuid seo a leasú. Aistreoidh na sonraí a cuireadh isteach i gcuid A, B &amp; C thuas chuig an gcuid seo lena n-athbhreithniú</t>
    </r>
  </si>
  <si>
    <t>Code</t>
  </si>
  <si>
    <r>
      <rPr>
        <sz val="11"/>
        <color theme="1"/>
        <rFont val="Calibri"/>
        <family val="2"/>
      </rPr>
      <t>Cód</t>
    </r>
  </si>
  <si>
    <t>Cineál na hOibre</t>
  </si>
  <si>
    <t>Rate Per Hour</t>
  </si>
  <si>
    <r>
      <rPr>
        <sz val="11"/>
        <color theme="1"/>
        <rFont val="Calibri"/>
        <family val="2"/>
      </rPr>
      <t>Ráta san Uair</t>
    </r>
  </si>
  <si>
    <t>Value (Euro)</t>
  </si>
  <si>
    <r>
      <rPr>
        <sz val="11"/>
        <color theme="1"/>
        <rFont val="Calibri"/>
        <family val="2"/>
      </rPr>
      <t>Luach (Euro)</t>
    </r>
  </si>
  <si>
    <r>
      <rPr>
        <sz val="11"/>
        <color theme="1"/>
        <rFont val="Calibri"/>
        <family val="2"/>
      </rPr>
      <t>Íocaíocht Teagaisc</t>
    </r>
  </si>
  <si>
    <r>
      <rPr>
        <sz val="11"/>
        <color theme="1"/>
        <rFont val="Calibri"/>
        <family val="2"/>
      </rPr>
      <t>Íocaíocht as Rang Teagaisc</t>
    </r>
  </si>
  <si>
    <r>
      <rPr>
        <sz val="11"/>
        <color theme="1"/>
        <rFont val="Calibri"/>
        <family val="2"/>
      </rPr>
      <t>Íocaíochtaí as Taispeántas Saotharlainne</t>
    </r>
  </si>
  <si>
    <t>Dualgais an Chomhlaigh Teagaisc</t>
  </si>
  <si>
    <t xml:space="preserve">Irish transaltion </t>
  </si>
  <si>
    <r>
      <rPr>
        <sz val="11"/>
        <color theme="1"/>
        <rFont val="Calibri"/>
        <family val="2"/>
      </rPr>
      <t>Taispeántóirí Fochéime</t>
    </r>
  </si>
  <si>
    <r>
      <rPr>
        <sz val="11"/>
        <color theme="1"/>
        <rFont val="Calibri"/>
        <family val="2"/>
      </rPr>
      <t>Ceartú Aistí</t>
    </r>
  </si>
  <si>
    <t>Total</t>
  </si>
  <si>
    <r>
      <rPr>
        <sz val="11"/>
        <color theme="1"/>
        <rFont val="Calibri"/>
        <family val="2"/>
      </rPr>
      <t>Iomlán</t>
    </r>
  </si>
  <si>
    <t>Annual Leave Pay Entitlement for Part Time Employees (8%)</t>
  </si>
  <si>
    <r>
      <rPr>
        <sz val="11"/>
        <color theme="1"/>
        <rFont val="Calibri"/>
        <family val="2"/>
      </rPr>
      <t>Teidlíocht ar Phá Saoire Bliantúla na bhFostaithe Páirtaimseartha (8%)</t>
    </r>
  </si>
  <si>
    <t>Grand Total</t>
  </si>
  <si>
    <r>
      <rPr>
        <sz val="11"/>
        <color theme="1"/>
        <rFont val="Calibri"/>
        <family val="2"/>
      </rPr>
      <t>Móriomlán</t>
    </r>
  </si>
  <si>
    <t>Full Time Staff not entitled</t>
  </si>
  <si>
    <t>Níl an Fhoireann Lánaimseartha ina theideal</t>
  </si>
  <si>
    <t>Full Time Staff are not entitled to annual leave pay as they receive their full entitlement with their full time contract</t>
  </si>
  <si>
    <t>Níl an Fhoireann Lánaimseartha i dteideal pá saoire bliantúla mar go bhfaigheann siad an méid saoire atá ag dul dóibh lena gconradh lánaimseartha</t>
  </si>
  <si>
    <t>Section E: Public Holiday Pay for Part Time Employees</t>
  </si>
  <si>
    <r>
      <rPr>
        <b/>
        <sz val="11"/>
        <color theme="1"/>
        <rFont val="Calibri"/>
        <family val="2"/>
      </rPr>
      <t>Cuid E: Teidlíocht Saoire Poiblí na bhFostaithe Páirtaimseartha</t>
    </r>
  </si>
  <si>
    <t xml:space="preserve">The authorised signatory for this timesheet must ensure that public holiday pay is included for part time employees if applicable. </t>
  </si>
  <si>
    <r>
      <rPr>
        <sz val="11"/>
        <color theme="1"/>
        <rFont val="Calibri"/>
        <family val="2"/>
      </rPr>
      <t xml:space="preserve">Ní mór do shínitheoir údaraithe na bileoige ama seo a chinntiú go bhfuil pá laethanta saoire poiblí san áireamh i gcás fostaithe páirtaimseartha más infheidhme. </t>
    </r>
  </si>
  <si>
    <t>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t>
  </si>
  <si>
    <t>Bíonn fostaithe páirtaimseartha i dteideal pá laethanta saoire poiblí má bhí siad ag obair in Ollscoil na Gaillimhe ar feadh 40 uair an chloig, ar a laghad, sna 5 seachtaine roimh an lá saoire poiblí. 
(Ní mór na huaireanta ar fad a rinneadh roimh an lá saoire poiblí a chur isteach chuig an Bureau chun go bhféadfaidh an t-údaraitheoir an íocaíocht as lá saoire poiblí a cheadú.</t>
  </si>
  <si>
    <t xml:space="preserve">Please see instructions for Completion to assist you to dertemine the correct payment </t>
  </si>
  <si>
    <r>
      <rPr>
        <sz val="11"/>
        <color theme="1"/>
        <rFont val="Calibri"/>
        <family val="2"/>
      </rPr>
      <t xml:space="preserve">Féach na Treoracha leis an bhFoirm a Líonadh má tá cúnamh uait leis an íocaíocht cheart a ríomh </t>
    </r>
  </si>
  <si>
    <t>Payroll will calculate the public holiday pay if applicable. The budget holder must ensure the details are provided in the public holiday section (please do not enter the value as this is for Payroll use).</t>
  </si>
  <si>
    <t>Ríomhfaidh párolla an pá saoire poiblí más infheidhme. Ní mór don sealbhóir buiséid a chinntiú go gcuirtear na sonraí ar fáil sa rannán saoire poiblí (ná cuir isteach an luach mar go bhfuil sé seo le haghaidh úsáid Párolla).</t>
  </si>
  <si>
    <t>Select Public Holiday to be paid</t>
  </si>
  <si>
    <r>
      <rPr>
        <sz val="11"/>
        <color theme="1"/>
        <rFont val="Calibri"/>
        <family val="2"/>
      </rPr>
      <t>Roghnaigh an Lá Saoire Poiblí a bhfuil íocaíocht ag dul as</t>
    </r>
  </si>
  <si>
    <t>Was the employee due to work on this day</t>
  </si>
  <si>
    <t>An raibh an fostaí le bheith ag obair ar an lá seo</t>
  </si>
  <si>
    <t>Yes</t>
  </si>
  <si>
    <t>Tá</t>
  </si>
  <si>
    <t>No</t>
  </si>
  <si>
    <t>Níl</t>
  </si>
  <si>
    <t>For Payroll Use - 
Value (Euro)</t>
  </si>
  <si>
    <t>Le haghaidh Úsáide Párolla - 
Luach (Euro)</t>
  </si>
  <si>
    <t>Public Holiday Pay (if entitled)</t>
  </si>
  <si>
    <r>
      <rPr>
        <sz val="11"/>
        <color theme="1"/>
        <rFont val="Calibri"/>
        <family val="2"/>
      </rPr>
      <t>Pá Laethanta Saoire Poiblí (má táthar ina theideal)</t>
    </r>
  </si>
  <si>
    <t>Enter value here if applicable</t>
  </si>
  <si>
    <t>Cuir luach isteach anseo más infheidhme</t>
  </si>
  <si>
    <t>If the budget holder approves the public holiday payment request on this form, then payroll may enter the value after the timesheet has been approved</t>
  </si>
  <si>
    <t>Má cheadaíonn an sealbhóir buiséid an t-iarratas ar íocaíocht saoire poiblí ar an bhfoirm seo, féadfaidh an párolla an luach a iontráil tar éis don bhileog ama a bheith ceadaithe</t>
  </si>
  <si>
    <t>Not Entitled to Public Holiday Pay</t>
  </si>
  <si>
    <t>Níl i dteideal pá saoire poiblí</t>
  </si>
  <si>
    <t>Roghnaigh Lá Saoire Poiblí ón liosta anuas</t>
  </si>
  <si>
    <t>The last Monday in October 2024</t>
  </si>
  <si>
    <t>An Luan deiridh i nDeireadh Fómhair 2024</t>
  </si>
  <si>
    <t>Christmas Day (25th December) 2024</t>
  </si>
  <si>
    <t>Lá Nollag (25 Nollaig) 2024</t>
  </si>
  <si>
    <t>St. Stephen’s Day (26th December) 2024</t>
  </si>
  <si>
    <t>Lá Fhéile Stiofáin (26 Nollaig) 2024</t>
  </si>
  <si>
    <t>New Year’s Day (1st January) 2025</t>
  </si>
  <si>
    <t>Lá Caille (1 Eanáir) 2025</t>
  </si>
  <si>
    <t>The first Monday in February 2025</t>
  </si>
  <si>
    <t>An chéad Luan i bhFeabhra 2025</t>
  </si>
  <si>
    <t>St. Patrick’s Day (17th March) 2025</t>
  </si>
  <si>
    <t>Lá Fhéile Pádraig (17 Márta) 2025</t>
  </si>
  <si>
    <t>Easter Monday 2025</t>
  </si>
  <si>
    <t>Luan Cásca 2025</t>
  </si>
  <si>
    <t>The first Monday in May 2025</t>
  </si>
  <si>
    <t>An chéad Luan i mí na Bealtaine 2025</t>
  </si>
  <si>
    <t>The first Monday in June 2025</t>
  </si>
  <si>
    <t>An chéad Luan i mí an Mheithimh 2025</t>
  </si>
  <si>
    <t>The first Monday in August 2025</t>
  </si>
  <si>
    <t>An chéad Luan i mí Lúnasa 2025</t>
  </si>
  <si>
    <t>The last Monday in October 2025</t>
  </si>
  <si>
    <t>An Luan deiridh i nDeireadh Fómhair 2025</t>
  </si>
  <si>
    <t>Christmas Day (25th December) 2025</t>
  </si>
  <si>
    <t>Lá Nollag (25 Nollaig) 2025</t>
  </si>
  <si>
    <t>St. Stephen’s Day (26th December) 2025</t>
  </si>
  <si>
    <t>Lá Fhéile Stiofáin (26 Nollaig) 2025</t>
  </si>
  <si>
    <t>Section F: Authorisation - Complete This Section &amp; Ensure The Timesheet Is Processed Correctly</t>
  </si>
  <si>
    <r>
      <rPr>
        <b/>
        <sz val="11"/>
        <color theme="1"/>
        <rFont val="Calibri"/>
        <family val="2"/>
      </rPr>
      <t>Cuid F: Údarú - Líon an chuid seo &amp; cinntigh go bhfuil an bhileog ama próiseáilte mar is ceart</t>
    </r>
  </si>
  <si>
    <t xml:space="preserve">This timesheet will only be considered approved if section F is complete and the timesheet is emailed from the Budget holder / authorised delegate email address (generic email address will not be accepted). </t>
  </si>
  <si>
    <r>
      <rPr>
        <sz val="11"/>
        <color theme="1"/>
        <rFont val="Calibri"/>
        <family val="2"/>
      </rPr>
      <t xml:space="preserve">Ní mheasfar go mbeidh an bhileog ama ceadaithe mura mbeidh cuid F líonta agus mura seoltar an bhileog ama ó rphost an tsealbhóra Buiséid / an toscaire údaraithe (ní ghlacfar le seoladh rphoist ginearálta). </t>
    </r>
  </si>
  <si>
    <t>Only a max of 3 Timesheets can be Authorised on one email.</t>
  </si>
  <si>
    <r>
      <rPr>
        <sz val="11"/>
        <color theme="1"/>
        <rFont val="Calibri"/>
        <family val="2"/>
      </rPr>
      <t>Ní féidir ach 3 Bhileog Ama ar a mhéad a Údarú ar aon ríomhphost amháin</t>
    </r>
    <r>
      <rPr>
        <sz val="11"/>
        <color theme="1"/>
        <rFont val="Calibri"/>
        <family val="2"/>
        <scheme val="minor"/>
      </rPr>
      <t>.</t>
    </r>
  </si>
  <si>
    <t>Duplicated Approval: Please do not email this timesheet more than once unless the Bureau rejects the original timesheet and amendments are required. 
It is the authorisers responsbility to ensure the payment is not duplicated.</t>
  </si>
  <si>
    <r>
      <rPr>
        <sz val="11"/>
        <color theme="1"/>
        <rFont val="Calibri"/>
        <family val="2"/>
      </rPr>
      <t>Ceadú faoi dhó: Ná seol an bhileog ama seo ar rphost níos mó ná uair amháin mura ndiúltaíonn an Bureau an bhunbhileog ama agus go bhfuil leasuithe le déanamh uirthi. 
Is faoi na húdaraitheoirí a chinntiú nach ndéanfar an íocaíocht faoi dhó.</t>
    </r>
  </si>
  <si>
    <t>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t>
  </si>
  <si>
    <t>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t>
  </si>
  <si>
    <t>Queries: See "Instructions for Completion" tab for the relevant contacts.</t>
  </si>
  <si>
    <r>
      <rPr>
        <sz val="11"/>
        <color theme="1"/>
        <rFont val="Calibri"/>
        <family val="2"/>
      </rPr>
      <t>Ceisteanna: Féach an táb “Treoracha leis an bhFoirm a Líonadh” chun teacht ar na teagmhálaithe cuí</t>
    </r>
    <r>
      <rPr>
        <sz val="11"/>
        <color theme="1"/>
        <rFont val="Calibri"/>
        <family val="2"/>
        <scheme val="minor"/>
      </rPr>
      <t>.</t>
    </r>
  </si>
  <si>
    <t>I approve this timesheet and confirm the following:</t>
  </si>
  <si>
    <r>
      <rPr>
        <b/>
        <i/>
        <u/>
        <sz val="11"/>
        <color theme="1"/>
        <rFont val="Calibri"/>
        <family val="2"/>
      </rPr>
      <t>Ceadaím an bhileog ama seo agus dearbhaím an méid seo a leanas:</t>
    </r>
  </si>
  <si>
    <t xml:space="preserve">A Contract for the hours and dates listed above has been submitted to HR and an email was received from HR to confirm the payment process is via timesheets and not monthly salary. Please double check this correspondence as payment method is clearly laid out.        </t>
  </si>
  <si>
    <r>
      <rPr>
        <sz val="11"/>
        <color theme="1"/>
        <rFont val="Calibri"/>
        <family val="2"/>
      </rPr>
      <t xml:space="preserve">Tá Conradh do na huaireanta agus na dátaí a liostaítear thuas curtha chuig an Oifig AD agus fuarthas rphost ón oifig AD chun a dhearbhú gur bileoga ama seachas tuarastal míosúil an próiseas íocaíochta a bheidh ann. Seiceáil an comhfhreagras seo mar go bhfuil an modh íocaíochta luaite go soiléir ann.        </t>
    </r>
  </si>
  <si>
    <t>The Cost Centre entered below is the same as the contract.</t>
  </si>
  <si>
    <t xml:space="preserve">Is ionann an Costionad a cuireadh isteach thíos agus an ceann atá sa chonradh. </t>
  </si>
  <si>
    <t>The rate per hour listed in Section D agree with the signed contract.</t>
  </si>
  <si>
    <r>
      <rPr>
        <sz val="11"/>
        <color theme="1"/>
        <rFont val="Calibri"/>
        <family val="2"/>
      </rPr>
      <t>Tá an ráta san uair a liostaítear i gCuid D ag teacht leis an gconradh sínithe</t>
    </r>
    <r>
      <rPr>
        <sz val="11"/>
        <color theme="1"/>
        <rFont val="Calibri"/>
        <family val="2"/>
        <scheme val="minor"/>
      </rPr>
      <t>.</t>
    </r>
  </si>
  <si>
    <t>The overall timesheet has been completed correctly.</t>
  </si>
  <si>
    <r>
      <rPr>
        <sz val="11"/>
        <color theme="1"/>
        <rFont val="Calibri"/>
        <family val="2"/>
      </rPr>
      <t>Líonadh an bhileog ama ar fad i gceart</t>
    </r>
    <r>
      <rPr>
        <sz val="11"/>
        <color theme="1"/>
        <rFont val="Calibri"/>
        <family val="2"/>
        <scheme val="minor"/>
      </rPr>
      <t>.</t>
    </r>
  </si>
  <si>
    <t>Cost Centre stated on contract</t>
  </si>
  <si>
    <t>An Costionad atá luaite sa chonradh</t>
  </si>
  <si>
    <t>Budget Holder Name</t>
  </si>
  <si>
    <r>
      <rPr>
        <sz val="11"/>
        <color theme="1"/>
        <rFont val="Calibri"/>
        <family val="2"/>
      </rPr>
      <t>Ainm Shealbhóir an Bhuiséid</t>
    </r>
  </si>
  <si>
    <t>Authorisers name for timesheet 
if difference to budget holder</t>
  </si>
  <si>
    <r>
      <rPr>
        <sz val="11"/>
        <color theme="1"/>
        <rFont val="Calibri"/>
        <family val="2"/>
      </rPr>
      <t>Ainm an Údaraitheora don bhileog ama murab é/í sealbhóir an bhuiséid é/í</t>
    </r>
  </si>
  <si>
    <t>Approval Date</t>
  </si>
  <si>
    <r>
      <rPr>
        <sz val="11"/>
        <color theme="1"/>
        <rFont val="Calibri"/>
        <family val="2"/>
      </rPr>
      <t>Dáta Údaraithe</t>
    </r>
  </si>
  <si>
    <t>Budget Holder/Authoriser: Email this timesheet for processing to</t>
  </si>
  <si>
    <r>
      <rPr>
        <sz val="11"/>
        <color theme="1"/>
        <rFont val="Calibri"/>
        <family val="2"/>
      </rPr>
      <t xml:space="preserve">Sealbhóir Buiséid/Údaraitheoir: Seol an bhileog ama seo lena phróiseáil chuig </t>
    </r>
  </si>
  <si>
    <t>Useful links for managers</t>
  </si>
  <si>
    <t>Naisc úsáideacha do bhainisteoirí</t>
  </si>
  <si>
    <t>HR Website</t>
  </si>
  <si>
    <t>Láithreán gréasáin AD</t>
  </si>
  <si>
    <t>Láithreán gréasáin párolla</t>
  </si>
  <si>
    <t>Instructions for Completion</t>
  </si>
  <si>
    <r>
      <rPr>
        <b/>
        <sz val="11"/>
        <color theme="1"/>
        <rFont val="Calibri"/>
        <family val="2"/>
      </rPr>
      <t>Treoracha leis an bhFoirm a Líonadh</t>
    </r>
  </si>
  <si>
    <t>Policy for the employment of Hourly paid Teaching Staff</t>
  </si>
  <si>
    <r>
      <rPr>
        <b/>
        <sz val="11"/>
        <color rgb="FFC00000"/>
        <rFont val="Calibri"/>
        <family val="2"/>
      </rPr>
      <t>Polasaí maidir le Foireann Teagaisc a íoctar de réir na hUaire a fhostú</t>
    </r>
  </si>
  <si>
    <t>Teaching Support Staff Recruitment Process</t>
  </si>
  <si>
    <t>Próiseas Earcaíochta Foirne Tacaíochta Múinteoireachta</t>
  </si>
  <si>
    <t>Check List for employee/claimant (Section A to Section C)</t>
  </si>
  <si>
    <r>
      <rPr>
        <b/>
        <sz val="11"/>
        <color rgb="FFC00000"/>
        <rFont val="Calibri"/>
        <family val="2"/>
      </rPr>
      <t>Seicliosta don fhostaí/éilitheoir (Cuid A go Cuid C)</t>
    </r>
  </si>
  <si>
    <t>The form is set up with validations so if you get an error message this means there are errors and the pop up message should assit with this</t>
  </si>
  <si>
    <r>
      <rPr>
        <b/>
        <i/>
        <sz val="11"/>
        <color rgb="FF4472C4" tint="-0.249977111117893"/>
        <rFont val="Calibri"/>
        <family val="2"/>
      </rPr>
      <t>Tá bailíochtuithe socraithe ar an bhfoirm, mar sin má fhaigheann tú teachtaireacht earráide ciallaíonn sin go bhfuil earráidí ann agus ba cheart go gcabhródh an teachtaireacht a thagann aníos leat an fhadhb a réiteach</t>
    </r>
  </si>
  <si>
    <t>This section determines if this is the correct payment process and will provide clarity on the correct process</t>
  </si>
  <si>
    <r>
      <rPr>
        <b/>
        <i/>
        <sz val="11"/>
        <color rgb="FF4472C4" tint="-0.249977111117893"/>
        <rFont val="Calibri"/>
        <family val="2"/>
      </rPr>
      <t>Gheobhaidh tú amach sa chuid seo an é seo an próiseas íocaíochta ceart agus tabharfar soiléiriú ann ar an bpróiseas ceart</t>
    </r>
  </si>
  <si>
    <r>
      <rPr>
        <b/>
        <sz val="11"/>
        <color rgb="FF000000"/>
        <rFont val="Calibri"/>
        <family val="2"/>
        <scheme val="minor"/>
      </rPr>
      <t xml:space="preserve">(1) &amp; (2) </t>
    </r>
    <r>
      <rPr>
        <sz val="11"/>
        <color rgb="FF000000"/>
        <rFont val="Calibri"/>
        <family val="2"/>
        <scheme val="minor"/>
      </rPr>
      <t>- An approved contract must be submitted to HR prior to commencing employment. The date of work, hours and cost centre stated in the timesheet must be in line with the contracted details submitted to HR</t>
    </r>
  </si>
  <si>
    <r>
      <rPr>
        <b/>
        <sz val="11"/>
        <color rgb="FF000000"/>
        <rFont val="Calibri"/>
        <family val="2"/>
      </rPr>
      <t xml:space="preserve">(1) &amp; (2) </t>
    </r>
    <r>
      <rPr>
        <sz val="11"/>
        <color rgb="FF000000"/>
        <rFont val="Calibri"/>
        <family val="2"/>
      </rPr>
      <t>- Ní mór conradh ceadaithe a chur chuig an Oifig AD sula gcuirtear tús leis an bhfostaíocht. Bíodh dáta na hoibre, na huaireanta agus an costionad atá luaite ar an mbileog ama ag teacht leis na sonraí conartha a cuireadh chuig an Oifig AD.</t>
    </r>
  </si>
  <si>
    <r>
      <t>(</t>
    </r>
    <r>
      <rPr>
        <b/>
        <sz val="11"/>
        <color rgb="FF000000"/>
        <rFont val="Calibri"/>
        <family val="2"/>
        <scheme val="minor"/>
      </rPr>
      <t>3) Have you been paid on the hourly paid teaching staff rate for the last two consecutive years or more?</t>
    </r>
    <r>
      <rPr>
        <sz val="11"/>
        <color rgb="FF000000"/>
        <rFont val="Calibri"/>
        <family val="2"/>
        <scheme val="minor"/>
      </rPr>
      <t xml:space="preserve"> Please see explanation on worksheet named "Rate Information". </t>
    </r>
    <r>
      <rPr>
        <sz val="11"/>
        <color rgb="FFFF0000"/>
        <rFont val="Calibri"/>
        <family val="2"/>
        <scheme val="minor"/>
      </rPr>
      <t>The option selected for this question determines your hourly rate in section C and it must be the same as the rate agreed on your contract. You need to check your contract to ensure the same rate applies.</t>
    </r>
  </si>
  <si>
    <r>
      <rPr>
        <sz val="11"/>
        <color rgb="FF000000"/>
        <rFont val="Calibri"/>
        <family val="2"/>
      </rPr>
      <t>(</t>
    </r>
    <r>
      <rPr>
        <b/>
        <sz val="11"/>
        <color rgb="FF000000"/>
        <rFont val="Calibri"/>
        <family val="2"/>
      </rPr>
      <t>3) Ar íocadh thú ar ráta na foirne teagaisc a íoctar de réir na huaire ar feadh dhá bhliain nó níos faide ná sin?</t>
    </r>
    <r>
      <rPr>
        <sz val="11"/>
        <color rgb="FF000000"/>
        <rFont val="Calibri"/>
        <family val="2"/>
      </rPr>
      <t xml:space="preserve"> </t>
    </r>
    <r>
      <rPr>
        <sz val="11"/>
        <color rgb="FF000000"/>
        <rFont val="Calibri"/>
        <family val="2"/>
      </rPr>
      <t xml:space="preserve"> Féach an míniú ar an mbileog oibre faoi “Eolas faoin ráta”. </t>
    </r>
    <r>
      <rPr>
        <sz val="11"/>
        <color rgb="FFFF0000"/>
        <rFont val="Calibri"/>
        <family val="2"/>
      </rPr>
      <t>Is é an freagra a roghnaíonn tú ar an gceist seo a chinnfidh an ráta in aghaidh na huaire a gheobhaidh tú i gcuid C thíos agus caithfidh sé a bheith mar an gcéanna leis an ráta a aontaíodh i do chonradh. Ní mór duit do chonradh a sheiceáil lena chinntiú gurb é an ráta céanna é.</t>
    </r>
  </si>
  <si>
    <t>ignore</t>
  </si>
  <si>
    <t>(3)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t>
  </si>
  <si>
    <t>(3) An raibh tú fostaithe go lánaimseartha in Ollscoil na Gaillimhe sa tréimhse ina ndearnadh an obair theagaisc seo?: Ní mór don Údaraitheoir agus don Éilitheoir a chinntiú go roghnaíonn siad an stádas fostaíochta ceart atá ábhartha don tréimhse oibre a bhfuiltear ag déanamh éilimh ina leith. Níl comhaltaí foirne a bhfuil conradh lánaimseartha nó comhchonarthaí acu ar fiú 1 FTE san iomlán iad i dteideal na híocaíochta saoire bliantúla 8%.</t>
  </si>
  <si>
    <r>
      <rPr>
        <b/>
        <sz val="11"/>
        <color rgb="FF000000"/>
        <rFont val="Calibri"/>
        <family val="2"/>
        <scheme val="minor"/>
      </rPr>
      <t>(4)</t>
    </r>
    <r>
      <rPr>
        <sz val="11"/>
        <color rgb="FF000000"/>
        <rFont val="Calibri"/>
        <family val="2"/>
        <scheme val="minor"/>
      </rPr>
      <t xml:space="preserve"> </t>
    </r>
    <r>
      <rPr>
        <b/>
        <u/>
        <sz val="11"/>
        <color rgb="FF000000"/>
        <rFont val="Calibri"/>
        <family val="2"/>
        <scheme val="minor"/>
      </rPr>
      <t>Name:</t>
    </r>
    <r>
      <rPr>
        <sz val="11"/>
        <color rgb="FF000000"/>
        <rFont val="Calibri"/>
        <family val="2"/>
        <scheme val="minor"/>
      </rPr>
      <t xml:space="preserve"> You must enter your first name and surname for validate that the staff ID corresponds to the name on the payroll system</t>
    </r>
  </si>
  <si>
    <r>
      <rPr>
        <b/>
        <sz val="11"/>
        <color rgb="FF000000"/>
        <rFont val="Calibri"/>
        <family val="2"/>
      </rPr>
      <t>(4)</t>
    </r>
    <r>
      <rPr>
        <sz val="11"/>
        <color rgb="FF000000"/>
        <rFont val="Calibri"/>
        <family val="2"/>
      </rPr>
      <t xml:space="preserve"> </t>
    </r>
    <r>
      <rPr>
        <b/>
        <u/>
        <sz val="11"/>
        <color rgb="FF000000"/>
        <rFont val="Calibri"/>
        <family val="2"/>
      </rPr>
      <t>Ainm:</t>
    </r>
    <r>
      <rPr>
        <sz val="11"/>
        <color rgb="FF000000"/>
        <rFont val="Calibri"/>
        <family val="2"/>
      </rPr>
      <t xml:space="preserve"> Ní mór duit d’ainm agus do shloinne a chur isteach chun go bhféadfar a dheimhniú gur ionann an Uimhir Aitheantais Foirne agus an t-ainm ar an gcóras párolla</t>
    </r>
  </si>
  <si>
    <r>
      <rPr>
        <b/>
        <sz val="11"/>
        <color rgb="FF000000"/>
        <rFont val="Calibri"/>
        <family val="2"/>
        <scheme val="minor"/>
      </rPr>
      <t>(5)</t>
    </r>
    <r>
      <rPr>
        <b/>
        <u/>
        <sz val="11"/>
        <color rgb="FF000000"/>
        <rFont val="Calibri"/>
        <family val="2"/>
        <scheme val="minor"/>
      </rPr>
      <t xml:space="preserve"> Staff / Payroll number:</t>
    </r>
    <r>
      <rPr>
        <sz val="11"/>
        <color rgb="FF000000"/>
        <rFont val="Calibri"/>
        <family val="2"/>
        <scheme val="minor"/>
      </rPr>
      <t xml:space="preserve"> If you are new you will be given this number after you are set up by HR. Otherwise you can locate this number on your payslip or bank statement from when you were last paid. If you give an incorrect number there is a risk that another employee will receive the payment.</t>
    </r>
  </si>
  <si>
    <r>
      <rPr>
        <b/>
        <u/>
        <sz val="11"/>
        <color rgb="FF000000"/>
        <rFont val="Calibri"/>
        <family val="2"/>
      </rPr>
      <t>(5) Uimhir Foirne / Phárolla:</t>
    </r>
    <r>
      <rPr>
        <sz val="11"/>
        <color rgb="FF000000"/>
        <rFont val="Calibri"/>
        <family val="2"/>
      </rPr>
      <t xml:space="preserve"> Más fostaí nua thú tabharfar an uimhir seo duit i ndiaidh duit a bheith socraithe ag an Oifig AD. Nó is féidir an uimhir seo a fheiceáil ar do dhuillín pá nó ar an ráiteas bainc ón uair dheiridh a íocadh thú. Má thugann tú uimhir mhícheart tá baol ann go bhfaighidh fostaí eile d’íocaíocht.</t>
    </r>
  </si>
  <si>
    <t>1-3 must be completed in full in order for the summary information in Section D to calculate the payment</t>
  </si>
  <si>
    <r>
      <rPr>
        <b/>
        <i/>
        <sz val="11"/>
        <color rgb="FF4472C4" tint="-0.249977111117893"/>
        <rFont val="Calibri"/>
        <family val="2"/>
      </rPr>
      <t>Ní mór 1-3 a líonadh ina n-iomláine ionas gur féidir leis an eolas achomair i gCuid D an íocaíocht a áireamh</t>
    </r>
  </si>
  <si>
    <r>
      <t xml:space="preserve">(1) </t>
    </r>
    <r>
      <rPr>
        <b/>
        <u/>
        <sz val="11"/>
        <color rgb="FF000000"/>
        <rFont val="Calibri"/>
        <family val="2"/>
        <scheme val="minor"/>
      </rPr>
      <t>Type of Work:</t>
    </r>
    <r>
      <rPr>
        <b/>
        <sz val="11"/>
        <color rgb="FF000000"/>
        <rFont val="Calibri"/>
        <family val="2"/>
        <scheme val="minor"/>
      </rPr>
      <t xml:space="preserve"> </t>
    </r>
    <r>
      <rPr>
        <sz val="11"/>
        <color rgb="FF000000"/>
        <rFont val="Calibri"/>
        <family val="2"/>
        <scheme val="minor"/>
      </rPr>
      <t>You must select from drop down list the relevant type of work you will be paid for. Do not use this form if the type of work done is not listed.</t>
    </r>
  </si>
  <si>
    <r>
      <rPr>
        <b/>
        <sz val="11"/>
        <color rgb="FF000000"/>
        <rFont val="Calibri"/>
        <family val="2"/>
      </rPr>
      <t xml:space="preserve">(1) </t>
    </r>
    <r>
      <rPr>
        <b/>
        <u/>
        <sz val="11"/>
        <color rgb="FF000000"/>
        <rFont val="Calibri"/>
        <family val="2"/>
      </rPr>
      <t xml:space="preserve">Cineál na hOibre: </t>
    </r>
    <r>
      <rPr>
        <sz val="11"/>
        <color rgb="FF000000"/>
        <rFont val="Calibri"/>
        <family val="2"/>
      </rPr>
      <t>Ní mór duit an cineál cuí oibre ar a n-íocfar thú a roghnú ón liosta anuas. Ná húsáid an fhoirm seo mura bhfuil cineál na hoibre ar an liosta.</t>
    </r>
  </si>
  <si>
    <r>
      <rPr>
        <b/>
        <sz val="11"/>
        <color rgb="FF000000"/>
        <rFont val="Calibri"/>
        <family val="2"/>
        <scheme val="minor"/>
      </rPr>
      <t xml:space="preserve">(2) </t>
    </r>
    <r>
      <rPr>
        <b/>
        <u/>
        <sz val="11"/>
        <color rgb="FF000000"/>
        <rFont val="Calibri"/>
        <family val="2"/>
        <scheme val="minor"/>
      </rPr>
      <t>Date Worked (Input Single Date - NOT A DATE RANGE):</t>
    </r>
    <r>
      <rPr>
        <sz val="11"/>
        <color rgb="FF000000"/>
        <rFont val="Calibri"/>
        <family val="2"/>
        <scheme val="minor"/>
      </rPr>
      <t xml:space="preserve"> One date per line must be entered to ensure the claimant receives their entitled PRSI weeks for social welfare benefits (see PRSI link below)</t>
    </r>
  </si>
  <si>
    <r>
      <rPr>
        <b/>
        <u/>
        <sz val="11"/>
        <color rgb="FF000000"/>
        <rFont val="Calibri"/>
        <family val="2"/>
      </rPr>
      <t>(2) Dáta na hoibre (Cuir dáta amháin isteach - SEACHAS RÉIMSE DÁTAÍ):</t>
    </r>
    <r>
      <rPr>
        <sz val="11"/>
        <color rgb="FF000000"/>
        <rFont val="Calibri"/>
        <family val="2"/>
      </rPr>
      <t xml:space="preserve"> Ní mór dáta amháin a chur isteach ar gach líne le cinntiú go bhfaighidh an t-éilitheoir na seachtainí ÁSPC a bhfuil sé/sí ina dteideal chun críche sochair leasa shóisialaigh (féach an nasc ÁSPC thíos)</t>
    </r>
  </si>
  <si>
    <t>http://www.welfare.ie/en/Pages/PRSI---Pay-Related-Social-Insurance---Contributions-and-Clas.aspx</t>
  </si>
  <si>
    <r>
      <rPr>
        <u/>
        <sz val="11"/>
        <color rgb="FF0563C1"/>
        <rFont val="Calibri"/>
        <family val="2"/>
      </rPr>
      <t>http://www.welfare.ie/en/Pages/PRSI---Pay-Related-Social-Insurance---Contributions-and-Clas.aspx</t>
    </r>
  </si>
  <si>
    <r>
      <rPr>
        <b/>
        <sz val="11"/>
        <color rgb="FF000000"/>
        <rFont val="Calibri"/>
        <family val="2"/>
        <scheme val="minor"/>
      </rPr>
      <t>(3)</t>
    </r>
    <r>
      <rPr>
        <sz val="11"/>
        <color rgb="FF000000"/>
        <rFont val="Calibri"/>
        <family val="2"/>
        <scheme val="minor"/>
      </rPr>
      <t xml:space="preserve"> </t>
    </r>
    <r>
      <rPr>
        <b/>
        <u/>
        <sz val="11"/>
        <color rgb="FF000000"/>
        <rFont val="Calibri"/>
        <family val="2"/>
        <scheme val="minor"/>
      </rPr>
      <t>Number of Hours Worked on that Date:</t>
    </r>
    <r>
      <rPr>
        <sz val="11"/>
        <color rgb="FF000000"/>
        <rFont val="Calibri"/>
        <family val="2"/>
        <scheme val="minor"/>
      </rPr>
      <t xml:space="preserve"> Enter the number of hours worked per date. The total hours claimed can't exceed the signed contract provided to HR</t>
    </r>
  </si>
  <si>
    <r>
      <rPr>
        <b/>
        <u/>
        <sz val="11"/>
        <color rgb="FF000000"/>
        <rFont val="Calibri"/>
        <family val="2"/>
      </rPr>
      <t xml:space="preserve">(3) </t>
    </r>
    <r>
      <rPr>
        <b/>
        <u/>
        <sz val="11"/>
        <color rgb="FF000000"/>
        <rFont val="Calibri"/>
        <family val="2"/>
      </rPr>
      <t>Líon na n-uaireanta a oibríodh an dáta sin:</t>
    </r>
    <r>
      <rPr>
        <sz val="11"/>
        <color rgb="FF000000"/>
        <rFont val="Calibri"/>
        <family val="2"/>
      </rPr>
      <t xml:space="preserve"> Cuir isteach líon na n-uaireanta a oibríodh ar gach dáta. Ní féidir le líon iomlán na n-uaireanta a bhfuil éileamh á dhéanamh ina leith líon na n-uaireanta sa chonradh sínithe a cuireadh ar fáil don Oifig AD a shárú</t>
    </r>
  </si>
  <si>
    <r>
      <t xml:space="preserve">Section D: Summary Information: for Review </t>
    </r>
    <r>
      <rPr>
        <b/>
        <i/>
        <u/>
        <sz val="11"/>
        <rFont val="Calibri"/>
        <family val="2"/>
        <scheme val="minor"/>
      </rPr>
      <t>(Review but Do Not Amend This Section)</t>
    </r>
  </si>
  <si>
    <r>
      <rPr>
        <b/>
        <i/>
        <u/>
        <sz val="11"/>
        <color rgb="FFFF0000"/>
        <rFont val="Calibri"/>
        <family val="2"/>
      </rPr>
      <t>Cuid D: Eolas Achomair: le hAthbhreithniú</t>
    </r>
    <r>
      <rPr>
        <b/>
        <i/>
        <sz val="11"/>
        <color theme="1"/>
        <rFont val="Calibri"/>
        <family val="2"/>
      </rPr>
      <t>(Athbhreithnigh ach Ná Leasaigh an Chuid Seo)</t>
    </r>
  </si>
  <si>
    <t xml:space="preserve">When Section A, B &amp; C is complete, this information will automatically link to the summary information section and will indicate how much payment you are due, including the 8% statutory holiday entitlement. </t>
  </si>
  <si>
    <r>
      <rPr>
        <sz val="11"/>
        <color rgb="FF000000"/>
        <rFont val="Calibri"/>
        <family val="2"/>
      </rPr>
      <t xml:space="preserve">Nuair atá Cuid A, B &amp; C líonta, déanfar nasc uathoibríoch idir an t-eolas seo agus an t-eolas achomair agus taispeánfar cén íocaíocht atá dlite duit, an teidlíocht saoire reachtúil 8% san áireamh. </t>
    </r>
  </si>
  <si>
    <t>You must review the following information to ensure it is correct for approval:</t>
  </si>
  <si>
    <r>
      <rPr>
        <b/>
        <u/>
        <sz val="11"/>
        <color rgb="FF000000"/>
        <rFont val="Calibri"/>
        <family val="2"/>
      </rPr>
      <t>Ní mór duit an t-eolas seo a leanas a sheiceáil le cinntiú go bhfuil sé i gceart agus réidh le faomhadh:</t>
    </r>
  </si>
  <si>
    <t>Type of work must match Section B</t>
  </si>
  <si>
    <r>
      <rPr>
        <sz val="11"/>
        <color rgb="FF000000"/>
        <rFont val="Calibri"/>
        <family val="2"/>
      </rPr>
      <t>Caithfidh cineál na hoibre a bheith ag teacht le Cuid B</t>
    </r>
  </si>
  <si>
    <t>Rate should match your TSS contract provided to HR</t>
  </si>
  <si>
    <r>
      <rPr>
        <sz val="11"/>
        <color rgb="FF000000"/>
        <rFont val="Calibri"/>
        <family val="2"/>
      </rPr>
      <t>Ba cheart go mbeadh an ráta ag teacht le do chonradh TSS a cuireadh ar fáil don Oifig AD</t>
    </r>
  </si>
  <si>
    <t>Total hours worked should match in Section B</t>
  </si>
  <si>
    <r>
      <rPr>
        <sz val="11"/>
        <color rgb="FF000000"/>
        <rFont val="Calibri"/>
        <family val="2"/>
      </rPr>
      <t>Ní mór don líon iomlán uaireanta a oibríodh a bheith mar a chéile le Cuid B</t>
    </r>
  </si>
  <si>
    <t>Check the Value calculated and check holiday pay entitlement</t>
  </si>
  <si>
    <r>
      <rPr>
        <sz val="11"/>
        <color rgb="FF000000"/>
        <rFont val="Calibri"/>
        <family val="2"/>
      </rPr>
      <t>Seiceáil an Luach a áiríodh agus seiceáil an teidlíocht pá saoire</t>
    </r>
  </si>
  <si>
    <t>If something is incorrect please amend Section A or C that is causing the error in Section D</t>
  </si>
  <si>
    <r>
      <rPr>
        <b/>
        <i/>
        <sz val="11"/>
        <color rgb="FFFF0000"/>
        <rFont val="Calibri"/>
        <family val="2"/>
      </rPr>
      <t>Má tá rud éigin mícheart, leasaigh Cuid A nó C más ceann acu is cúis leis an earráid i gCuid D</t>
    </r>
  </si>
  <si>
    <t>Final step for Claimant:</t>
  </si>
  <si>
    <r>
      <rPr>
        <b/>
        <i/>
        <u/>
        <sz val="11"/>
        <color rgb="FFFF0000"/>
        <rFont val="Calibri"/>
        <family val="2"/>
      </rPr>
      <t>An chéim dheiridh don Éilitheoir:</t>
    </r>
  </si>
  <si>
    <t>Finally email this timesheet to your line manager / approver in the school who will confirm your payment request. This must be done via email.</t>
  </si>
  <si>
    <r>
      <rPr>
        <sz val="11"/>
        <rFont val="Calibri"/>
        <family val="2"/>
      </rPr>
      <t>Ar deireadh, seol an bhileog ama seo ar rphost chuig do bhainisteoir líne / ceadaitheoir sa scoil a dhearbhóidh d’iarratas ar íocaíocht. Caithfear é seo a dhéanamh ar rphost.</t>
    </r>
  </si>
  <si>
    <t>Check List for authoriser/approver of timesheet (Section F)</t>
  </si>
  <si>
    <r>
      <rPr>
        <b/>
        <sz val="11"/>
        <color rgb="FFC00000"/>
        <rFont val="Calibri"/>
        <family val="2"/>
      </rPr>
      <t xml:space="preserve">Seicliosta d’údaraitheoir/do cheadaitheoir na bileoige ama (Cuid F) </t>
    </r>
  </si>
  <si>
    <t>1. Check Section A - C is correct</t>
  </si>
  <si>
    <r>
      <rPr>
        <sz val="11"/>
        <rFont val="Calibri"/>
        <family val="2"/>
      </rPr>
      <t>1. Seiceáil go bhfuil Codanna A - C líonta mar is ceart</t>
    </r>
  </si>
  <si>
    <t>2. Please ensure the total hours claimed for each employee does not exceed the total hours stated on their contract.</t>
  </si>
  <si>
    <r>
      <rPr>
        <sz val="11"/>
        <rFont val="Calibri"/>
        <family val="2"/>
      </rPr>
      <t>2. Cinntigh nach dtéann líon iomlán na n-uaireanta a ndéantar éileamh orthu i gcás gach fostaí thar líon iomlán na n-uaireanta atá luaite ina gconradh.</t>
    </r>
  </si>
  <si>
    <t xml:space="preserve">3. Cost centre stated in the timesheet must be in line with the contract submitted to HR </t>
  </si>
  <si>
    <r>
      <rPr>
        <sz val="11"/>
        <rFont val="Calibri"/>
        <family val="2"/>
      </rPr>
      <t xml:space="preserve">3. Ní mór don chostionad atá luaite ar an mbileog ama a bheith ag teacht leis an gconradh a cuireadh chuig an Oifig AD. </t>
    </r>
  </si>
  <si>
    <t>4. Complete section F</t>
  </si>
  <si>
    <r>
      <rPr>
        <sz val="11"/>
        <rFont val="Calibri"/>
        <family val="2"/>
      </rPr>
      <t>4. Líon cuid F</t>
    </r>
  </si>
  <si>
    <t>Known issues and Information for Budget Holder/Authoriser:</t>
  </si>
  <si>
    <r>
      <rPr>
        <b/>
        <u/>
        <sz val="11"/>
        <color rgb="FF000000"/>
        <rFont val="Calibri"/>
        <family val="2"/>
      </rPr>
      <t>Fadhbanna aitheanta agus Eolas do Shealbhóir/d’Údaraitheoir an Bhuiséid:</t>
    </r>
  </si>
  <si>
    <t>Please ensure that the timesheet is only emailed once to the Bureau to avoid a duplicated payment to the employee. Every email to the Bureau is considered authorising a payment.</t>
  </si>
  <si>
    <r>
      <rPr>
        <sz val="11"/>
        <rFont val="Calibri"/>
        <family val="2"/>
      </rPr>
      <t>Cinntigh nach seolfar an bhileog ama ach aon uair amháin chuig an Bureau le cinntiú nach ndéanfar íocaíocht faoi dhó leis an bhfostaí. Meastar gur ionann aon rphost a chuirtear chuig an Bureau agus rphost ina bhfuil íocaíocht á ceadú.</t>
    </r>
  </si>
  <si>
    <t>Due to problems with too many timesheets attached to one email. A max of 3 timesheets can only be accepted on one email for approval.</t>
  </si>
  <si>
    <r>
      <rPr>
        <sz val="11"/>
        <rFont val="Calibri"/>
        <family val="2"/>
      </rPr>
      <t>Mar gheall ar fhadhbanna nuair atá an iomarca bileoga ama i gceangal le rphost amháin ní féidir glacadh ach le huasmhéid 3 bhileog ama ar rphost amháin le faomhadh.</t>
    </r>
  </si>
  <si>
    <t>Please view the HR website for assistance in relation to the recruitment process</t>
  </si>
  <si>
    <r>
      <rPr>
        <sz val="11"/>
        <color rgb="FF000000"/>
        <rFont val="Calibri"/>
        <family val="2"/>
      </rPr>
      <t>Tá cúnamh le fáil ar láithreán gréasáin na hOifige AD maidir leis an bpróiseas earcaíochta.</t>
    </r>
  </si>
  <si>
    <r>
      <rPr>
        <u/>
        <sz val="11"/>
        <color rgb="FF0563C1"/>
        <rFont val="Calibri"/>
        <family val="2"/>
      </rPr>
      <t>Próiseas Earcaíochta na Foirne Tacaíochta Teagaisc</t>
    </r>
  </si>
  <si>
    <r>
      <t>Part-time employees Annual Leave / Public Holiday Entitlement</t>
    </r>
    <r>
      <rPr>
        <sz val="11"/>
        <color indexed="60"/>
        <rFont val="Calibri"/>
        <family val="2"/>
      </rPr>
      <t xml:space="preserve"> </t>
    </r>
  </si>
  <si>
    <r>
      <rPr>
        <b/>
        <sz val="11"/>
        <color rgb="FFC00000"/>
        <rFont val="Calibri"/>
        <family val="2"/>
      </rPr>
      <t xml:space="preserve">Teidlíocht Saoire Bliantúla/Saoire Poiblí na bhfostaithe páirtaimseartha </t>
    </r>
  </si>
  <si>
    <t>Please ensure that annual leave / public holiday pay is included separately on the timesheet, when applicable. The onus is on the authorised signatory to maintain suitable annual leave / public holiday records.</t>
  </si>
  <si>
    <r>
      <rPr>
        <sz val="11"/>
        <color rgb="FF000000"/>
        <rFont val="Calibri"/>
        <family val="2"/>
      </rPr>
      <t>Bí cinnte go bhfuil pá saoire bliantúla / saoire poiblí san áireamh as féin ar an mbileog ama, nuair is cuí. Tá sé de dhualgas ar an sínitheoir údaraithe taifid oiriúnacha a choinneáil maidir le saoire bhliantúil / saoire phoiblí.</t>
    </r>
  </si>
  <si>
    <t>Annual Leave Entitlement for Part Time Employees</t>
  </si>
  <si>
    <r>
      <rPr>
        <b/>
        <sz val="11"/>
        <color rgb="FF000000"/>
        <rFont val="Calibri"/>
        <family val="2"/>
      </rPr>
      <t>Teidlíocht Saoire Bliantúla na bhFostaithe Páirtaimseartha</t>
    </r>
  </si>
  <si>
    <t xml:space="preserve">Annual leave for part-time employees is 8% of their hours worked. The timesheet is designed to calculate this pay for part time staff when part-time at University of Galway is selected in Q.4 section A.
</t>
  </si>
  <si>
    <t xml:space="preserve">8% de na huaireanta a oibríonn siad an tsaoire bhliantúil a bhíonn ag fostaithe páirtaimseartha. Tá an bhileog ama leagtha amach chun an pá seo a ríomh don fhoireann pháirtaimseartha nuair a roghnaítear University of Galway i gCeist 4, cuid A.
</t>
  </si>
  <si>
    <t>Public Holiday Entitlement for Part Time Employees (Section E)</t>
  </si>
  <si>
    <r>
      <rPr>
        <b/>
        <sz val="11"/>
        <color rgb="FF000000"/>
        <rFont val="Calibri"/>
        <family val="2"/>
      </rPr>
      <t>Teidlíocht Saoire Bliantúla na bhFostaithe Páirtaimseartha (Cuid E)</t>
    </r>
  </si>
  <si>
    <t>Part Time Employees are entitled to be paid for a public holiday if they meet condition number 1 and either 2 to 4:</t>
  </si>
  <si>
    <r>
      <rPr>
        <sz val="11"/>
        <color rgb="FF000000"/>
        <rFont val="Calibri"/>
        <family val="2"/>
      </rPr>
      <t>Tá Fostaithe Páirtaimseartha i dteideal íocaíochta as lá saoire poiblí má chomhlíonann siad coinníoll uimhir 1 agus ceann de choinníollacha uimhir 2 go 4:</t>
    </r>
  </si>
  <si>
    <t>1. They have worked for University of Galway for at least 40 hours in the 5 weeks before the public holiday (All hours worked prior to the public holiday must be submitted to the Bureau in order for the authoriser to approve the public holiday payment)</t>
  </si>
  <si>
    <t>1. D’oibrigh siad do Ollscoil na Gaillimhe ar feadh 40 uair an chloig ar a laghad sna 5 seachtaine roimh an lá saoire poiblí (Ní mór na huaireanta ar fad a oibríodh roimh an lá saoire poiblí a chur chuig an Bureau chun go bhféadfaidh an t-údaraitheoir an íocaíocht ar an lá saoire poiblí a cheadú)</t>
  </si>
  <si>
    <t>2. If the business is closed on the public holiday and an employee would normally be due to work, then they get their normal day's pay.</t>
  </si>
  <si>
    <r>
      <rPr>
        <sz val="11"/>
        <color rgb="FF000000"/>
        <rFont val="Calibri"/>
        <family val="2"/>
      </rPr>
      <t>2. Má bhíonn an gnó dúnta ar an lá saoire poiblí agus más lá é a mbeadh an fostaí ag obair de ghnáth, faigheann siad a ngnáthphá lae.</t>
    </r>
  </si>
  <si>
    <t>3. If the business is open and an employee works, he/she is entitled to either paid time off or an additional day's pay. The additional day's pay is what was paid for the normal daily hours last worked before the public holiday.</t>
  </si>
  <si>
    <r>
      <rPr>
        <sz val="11"/>
        <color rgb="FF000000"/>
        <rFont val="Calibri"/>
        <family val="2"/>
      </rPr>
      <t>3. Má bhíonn an gnó oscailte agus má bhíonn an fostaí ag obair, tá sé/sí i dteideal am saor le pá nó pá lae breise. Is é an lá breise pá an méid a íocadh as na gnáthuaireanta laethúla ba dheireanaí a oibríodh roimh an lá saoire poiblí.</t>
    </r>
  </si>
  <si>
    <t>4. If an employee is not normally rostered to work, then they will be entitled to one-fifth of their normal weekly wage. i.e. Paid 10 hours a week - public holiday pay is 2 hours x hourly rate</t>
  </si>
  <si>
    <r>
      <rPr>
        <sz val="11"/>
        <color theme="1"/>
        <rFont val="Calibri"/>
        <family val="2"/>
      </rPr>
      <t>4. Mura bhfuil fostaí in ainm a bheith ag obair an lá sin, íocfar aon chúigiú cuid dá p(h)á seachtaine leis/léi. i.e. Má íoctar duine as 10 n-uair an chloig sa tseachtain - is é an pá don lá saoire poiblí ná 2 uair x an ráta in aghaidh na huaire</t>
    </r>
  </si>
  <si>
    <t>Note: If they work full time in the same month as their part-time teaching work, then they are not entitled to annual leave pay of 8% and public holiday pay for this period as they receive their full entitlement on their full time contract.</t>
  </si>
  <si>
    <r>
      <rPr>
        <sz val="11"/>
        <color theme="1"/>
        <rFont val="Calibri"/>
        <family val="2"/>
      </rPr>
      <t>Tabhair faoi deara: Má oibríonn siad go lánaimseartha an mhí chéanna a mbíonn siad ag teagasc go páirtaimseartha, níl siad i dteideal pá saoire bliantúla de 8% agus pá lae saoire poiblí don tréimhse seo ó tharla go mbíonn a dteidlíocht iomlán faighte acu ar a gconradh lánaimseartha.</t>
    </r>
  </si>
  <si>
    <t>QUERIES</t>
  </si>
  <si>
    <r>
      <rPr>
        <b/>
        <sz val="11"/>
        <color rgb="FFC00000"/>
        <rFont val="Calibri"/>
        <family val="2"/>
      </rPr>
      <t>FIOSRUITHE</t>
    </r>
  </si>
  <si>
    <r>
      <rPr>
        <b/>
        <sz val="11"/>
        <color rgb="FFFF0000"/>
        <rFont val="Calibri"/>
        <family val="2"/>
      </rPr>
      <t>General Queries:</t>
    </r>
    <r>
      <rPr>
        <sz val="11"/>
        <rFont val="Calibri"/>
        <family val="2"/>
      </rPr>
      <t xml:space="preserve"> Should be answered on the HR website but if you have more specific queries then please see as follows:-</t>
    </r>
  </si>
  <si>
    <r>
      <rPr>
        <b/>
        <sz val="11"/>
        <color rgb="FFFF0000"/>
        <rFont val="Calibri"/>
        <family val="2"/>
      </rPr>
      <t>Fiosruithe ginearálta:</t>
    </r>
    <r>
      <rPr>
        <sz val="11"/>
        <color theme="1"/>
        <rFont val="Calibri"/>
        <family val="2"/>
      </rPr>
      <t xml:space="preserve"> Ba cheart go mbeadh freagraí le fáil ar fhiosruithe ginearálta ar láithreán gréasáin na hOifige AD ach má bhíonn fiosruithe níos sainiúla agat féach thíos:-</t>
    </r>
  </si>
  <si>
    <t>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t>
  </si>
  <si>
    <t>Fiosruithe ón Éilitheoir: Ba cheart fiosruithe maidir le do chonradh, na huaireanta a ndearnadh éileamh orthu agus an bhileog ama a dhéanamh le do bhainisteoir nó leis an scoil a ndearna tú an obair dóibh.  Ba cheart fiosruithe atá agat i ndiaidh duit íocaíocht a fháil i.e. cáin, duillín pá, sonraí pearsanta a dhéanamh leis an Oifig Párolla &amp; Costas trí rphost a sheoladh chuig payroll@ollscoilnagaillimhe.ie</t>
  </si>
  <si>
    <t>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t>
  </si>
  <si>
    <t>Fiosruithe ón Údaraitheoir/ón Sealbhóir Buiséid: Ba cheart fiosruithe a bhaineann le bileog ama a seoladh chuig an Bureau a chur ar rphost chuig timesheets.bureau@ollscoilnagaillimhe.ie leis na sonraí seo a leanas:- ainm an údaraitheora a sheol an bhileog ama ar rphost chuig an Bureau, an dáta ar seoladh an rphost agus ainm an éilitheora (Ná seol an bhileog ama arís mar go bhféadfaí íocaíocht dhúbailte a dhéanamh). Tá freagraí ar fhiosruithe a bhaineann leis an bpróiseas ar láithreán gréasáin na hOifige AD. Ná déan teagmháil leis an Bureau le fiosruithe faoin bpróiseas.</t>
  </si>
  <si>
    <t>Authoriser/Budget Holder Queries: Queries regarding public holiday payments can be emailed to payroll@universityofgalway.ie</t>
  </si>
  <si>
    <t>Fiosruithe ón Údaraitheoir/ón Sealbhóir Buiséid: Is féidir fiosruithe maidir le híocaíochtaí saoire poiblí a sheoladh ar rphost chuig payroll@ollscoilnagaillimhe.ie</t>
  </si>
  <si>
    <t>Contract Queries: Managers / Budget Holders must query with TSS team in HR. Contact email is hrta@universityofgalway.ie</t>
  </si>
  <si>
    <t>Ceisteanna faoin gConradh: Ní mór do Bhainisteoirí/do Shealbhóirí Buiséid ceisteanna chur ar an bhfoireann TSS san Oifig AD. Is é hrta@ollscoilnagaillimhe.ie a seoladh rphoist.</t>
  </si>
  <si>
    <t>Type of work Explained</t>
  </si>
  <si>
    <t>Míniú ar Chineál na hOibre</t>
  </si>
  <si>
    <t>What duties can TSS undertake?</t>
  </si>
  <si>
    <t>Cé hiad na dualgais is féidir leis an bhFoireann Tacaíochta Teagaisc (TSS) glacadh chucu?</t>
  </si>
  <si>
    <t>A TSS job description can be found here.</t>
  </si>
  <si>
    <t>Tá sonraíocht poist le haghaidh TSS le fáil anseo.</t>
  </si>
  <si>
    <t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t>
  </si>
  <si>
    <t xml:space="preserve">Ba chóir do na dualgais a bhfuil an fostaí á (h)earcú lena n-aghaidh a bheith leagtha amach go soiléir ar an bhfoirm um shocrú conartha. Is iondúil go bhfostaítear TSS chun modúl ar leith ar chlár fochéime nó iarchéime, nó modúl ar chlár gearrthéarmach nó neamhchreidiúnaithe, a theagasc. Ina theannta sin, d’fhéadfaí iarradh orthu tabhairt faoi ranganna teagaisc, taispeántais, nó dualgais eile a bhaineann leis an teagasc lena n-áirítear measúnú a dhéanamh ar thascanna, scrúduithe a cheartú, agus/nó tacaíocht a thabhairt do mhic léinn. Má tá teagasc cumaisc i gceist, is féidir an méid sin a lua ar an bhfoirm chomh maith lena chur in iúl don fhostaí ag an mbainisteoir earcaíochta. 
NÓTA: Níor chóir duine a fhostú mar TSS má tá siad ag glacadh chucu cúraimí a bhaineann le post eile: post léachtóra, post riaracháin, post taighde nó post teicniúil mar shampla.  </t>
  </si>
  <si>
    <r>
      <rPr>
        <b/>
        <u/>
        <sz val="11"/>
        <color theme="1"/>
        <rFont val="Calibri"/>
        <family val="2"/>
      </rPr>
      <t>Íocaíocht Teagaisc</t>
    </r>
  </si>
  <si>
    <t>This is the hourly rate for delivering teaching, leading classes or instructing students</t>
  </si>
  <si>
    <t>Seo an ráta in aghaidh na huaire le haghaidh teagaisc, stiúradh ranganna nó múineadh mac léinn.</t>
  </si>
  <si>
    <r>
      <rPr>
        <b/>
        <u/>
        <sz val="11"/>
        <color theme="1"/>
        <rFont val="Calibri"/>
        <family val="2"/>
      </rPr>
      <t>Íocaíocht as Rang Teagaisc</t>
    </r>
  </si>
  <si>
    <t>Payment for conducting smaller, focused teaching sessions (tutorials) where students receive personalised guidance.</t>
  </si>
  <si>
    <t>Íocaíocht le haghaidh ranganna teagaisc a reáchtáil – seisiúin bheaga teagaisc, dírithe ar mhír ar leith, ina bhfaigheann na mic léinn treoir phearsantaithe.</t>
  </si>
  <si>
    <r>
      <rPr>
        <b/>
        <u/>
        <sz val="11"/>
        <color theme="1"/>
        <rFont val="Calibri"/>
        <family val="2"/>
      </rPr>
      <t>Íocaíochtaí as Taispeántas Saotharlainne</t>
    </r>
  </si>
  <si>
    <t>Payment for supervising and instructing students during laboratory sessions, where practical, hands-on learning occurs, often in science or engineering courses.</t>
  </si>
  <si>
    <t>Íocaíocht le haghaidh mic léinn a mhaoirsiú agus a theagasc le linn seisiúin saotharlainne, áit a bhfoghlaimítear trí ghníomhartha praiticiúla agus teagmhálacha. Baineann na seisiúin seo le cúrsaí eolaíochta nó innealtóireachta go minic.</t>
  </si>
  <si>
    <t>Responsibilities of a Teaching Associate, which may include assisting in course delivery, grading, holding office hours, leading discussions or tutorials, and supporting the main instructor in various teaching-related tasks</t>
  </si>
  <si>
    <t>Dualgais an Chomhlaigh Teagaisc, lena n-áirítear cúnamh a thabhairt le reáchtáil cúrsa, grádú, a bheith ar fáil d'uaireanta oifige, ceannas a ghlacadh ar phlé nó ranganna teagaisc, agus tacú leis an bpríomhtheagascóir le tascanna éagsúla a bhaineann le teagasc</t>
  </si>
  <si>
    <t>Undergraduate Demonstration</t>
  </si>
  <si>
    <t>Taispeántas Fochéime</t>
  </si>
  <si>
    <t>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t>
  </si>
  <si>
    <t>Baineann é seo le scoláirí na bliana deiridh a ghlactar le cuidiú le léirithe Saotharlainne sa Coláiste na hEolaíochta agus na hInnealtóireachta. Seo nuair a bhíonn gá le cúnamh breise maidir chun críocha Sláinte agus Sábháilteachta mar gheall ar líon ard mac léinn sna saotharlanna.</t>
  </si>
  <si>
    <t xml:space="preserve">Essay Corrections </t>
  </si>
  <si>
    <t xml:space="preserve">Ceartú Aistí </t>
  </si>
  <si>
    <t>Note: Essay Corrections is for feedback purposes/not related to examination marks</t>
  </si>
  <si>
    <r>
      <rPr>
        <b/>
        <u/>
        <sz val="11"/>
        <color theme="1"/>
        <rFont val="Calibri"/>
        <family val="2"/>
      </rPr>
      <t>Tabhair faoi deara: Ceartú Aistí chun críche aiseolais/ní bhaineann le marcanna scrúduithe</t>
    </r>
  </si>
  <si>
    <t>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t>
  </si>
  <si>
    <t>Baineann an íocaíocht seo le hathbhreithniú ar aistí mac léinn (i mBliain 1 de ghnáth), nach mbíonn tionchar acu ar mharcanna na scrúduithe. Go bunúsach, is aistí iad seo ar bealach iad le haiseolas a thabhairt do mhic léinn. Tagann sé seo faoi cheannteideal an chúntóra pháirtaimseartha seachas faoi cheannteideal cheartú na Scrúduithe.</t>
  </si>
  <si>
    <t>Rate Information</t>
  </si>
  <si>
    <r>
      <rPr>
        <b/>
        <sz val="11"/>
        <color theme="1"/>
        <rFont val="Calibri"/>
        <family val="2"/>
      </rPr>
      <t>Eolas faoin Ráta</t>
    </r>
  </si>
  <si>
    <t>Have you been paid on the hourly paid teaching staff rate for more than 2 years?</t>
  </si>
  <si>
    <r>
      <rPr>
        <sz val="11"/>
        <color theme="1"/>
        <rFont val="Calibri"/>
        <family val="2"/>
      </rPr>
      <t>Ar íocadh thú ar an ráta de réir na huaire atá ag an bhfoireann teagaisc ar feadh níos mó ná 2 bhliain?</t>
    </r>
  </si>
  <si>
    <t>Date Effective</t>
  </si>
  <si>
    <r>
      <rPr>
        <sz val="11"/>
        <color theme="1"/>
        <rFont val="Calibri"/>
        <family val="2"/>
      </rPr>
      <t>I bhfeidhm ó:</t>
    </r>
  </si>
  <si>
    <t>Type of Work &amp; Code</t>
  </si>
  <si>
    <t>Cineál na hOibre &amp; Cód</t>
  </si>
  <si>
    <t xml:space="preserve">Rate </t>
  </si>
  <si>
    <t xml:space="preserve">Ráta </t>
  </si>
  <si>
    <t xml:space="preserve">Rate - (Point 2 of the scale) </t>
  </si>
  <si>
    <t>Ráta - (Pointe 2 den scála)</t>
  </si>
  <si>
    <t>1st Aug 2025</t>
  </si>
  <si>
    <t>1 Lúnasa 2025</t>
  </si>
  <si>
    <t>1st Mar 2025</t>
  </si>
  <si>
    <t>1 Márta 2025</t>
  </si>
  <si>
    <t>1st Oct 2024</t>
  </si>
  <si>
    <t>1 Deireadh Fómhair 2024</t>
  </si>
  <si>
    <t>1st Sep 2024</t>
  </si>
  <si>
    <t>1 Meán Fómhair 2024</t>
  </si>
  <si>
    <t>1st Jun 2024</t>
  </si>
  <si>
    <t>Essay Corrections - 127</t>
  </si>
  <si>
    <t>Ceartú Aistí (127)</t>
  </si>
  <si>
    <t>There is only one point on the scale as it is based on the minimum wage rate</t>
  </si>
  <si>
    <r>
      <rPr>
        <sz val="11"/>
        <color theme="1"/>
        <rFont val="Calibri"/>
        <family val="2"/>
      </rPr>
      <t>Níl ach pointe amháin ar an scála mar go bhfuil sé bunaithe ar an ráta íosphá</t>
    </r>
  </si>
  <si>
    <t>1st Jan 2021 Rate</t>
  </si>
  <si>
    <r>
      <rPr>
        <sz val="11"/>
        <color theme="1"/>
        <rFont val="Calibri"/>
        <family val="2"/>
      </rPr>
      <t>Ráta an 1 Eanáir 2021</t>
    </r>
  </si>
  <si>
    <t>1st Jan 2022 Rate</t>
  </si>
  <si>
    <r>
      <rPr>
        <sz val="11"/>
        <color theme="1"/>
        <rFont val="Calibri"/>
        <family val="2"/>
      </rPr>
      <t>Ráta an 1 Eanáir 2022</t>
    </r>
  </si>
  <si>
    <t>1st Jan 2023 Rate</t>
  </si>
  <si>
    <t>Ráta an 1 Eanáir 2023</t>
  </si>
  <si>
    <t>1st Jan 2024 Rate</t>
  </si>
  <si>
    <t>Ráta an 1 Eanáir 2024</t>
  </si>
  <si>
    <t>Information re. two points on the salary scale for hourly paid teaching staff</t>
  </si>
  <si>
    <r>
      <rPr>
        <b/>
        <u/>
        <sz val="11"/>
        <color rgb="FFED7D31" tint="-0.249977111117893"/>
        <rFont val="Calibri"/>
        <family val="2"/>
      </rPr>
      <t>Eolas maidir le dhá phointe ar an scála tuarastail don fhoireann teagaisc a íoctar de réir na huaire</t>
    </r>
  </si>
  <si>
    <t xml:space="preserve">There are two points on the salary scale for hourly paid teaching staff. All staff will commence on the first point and move to the second after they have completed two years’ service on the first. </t>
  </si>
  <si>
    <r>
      <rPr>
        <sz val="11"/>
        <color theme="1"/>
        <rFont val="Calibri"/>
        <family val="2"/>
      </rPr>
      <t xml:space="preserve">Tá dhá phointe ar an scála tuarastail don fhoireann teagaisc a íoctar de réir na huaire. Tosóidh gach comhalta foirne ar an gcéad phointe agus bogfaidh siad chuig an dara pointe nuair a bheidh dhá bhliain seirbhíse curtha i gcrích acu ar an gcéad phointe. </t>
    </r>
  </si>
  <si>
    <t>Further clarification:-</t>
  </si>
  <si>
    <r>
      <rPr>
        <b/>
        <sz val="11"/>
        <color theme="1"/>
        <rFont val="Calibri"/>
        <family val="2"/>
      </rPr>
      <t>Eolas breise:-</t>
    </r>
  </si>
  <si>
    <t>1. Where an employee works at least once in their first academic year of service at University of Galway, this will be considered as their first complete year of service.</t>
  </si>
  <si>
    <t>1. Sa chás go n-oibreoidh fostaí aon uair amháin, ar a laghad, ina c(h)éad bhliain acadúil seirbhíse in Ollscoil na Gaillimhe, measfar gurb í sin a c(h)éad bhliain seirbhíse iomlán.</t>
  </si>
  <si>
    <t>2. Where an employee works at least once in their second academic year of service at University of Galway, this will be considered as their second complete year of service.</t>
  </si>
  <si>
    <t>2. Sa chás go n-oibreoidh fostaí aon uair amháin, ar a laghad, ina d(h)ara bliain acadúil seirbhíse in Ollscoil na Gaillimhe, measfar gurb í sin a d(h)ara bliain seirbhíse iomlán.</t>
  </si>
  <si>
    <t xml:space="preserve">3. From the beginning of the third year all work will be paid at the higher second point on the scale. </t>
  </si>
  <si>
    <r>
      <rPr>
        <sz val="11"/>
        <color theme="1"/>
        <rFont val="Calibri"/>
        <family val="2"/>
      </rPr>
      <t xml:space="preserve">3. Ó thús an tríú bliain ar aghaidh íocfar as an obair ar fad ar an dara pointe den scála, an pointe is airde. </t>
    </r>
  </si>
  <si>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</si>
  <si>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</si>
  <si>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Mandatory field,please enter valid details</t>
  </si>
  <si>
    <t>Réimse éigeantach; líon isteach sonraí gan athrú</t>
  </si>
  <si>
    <t>✓</t>
  </si>
  <si>
    <t>This form is only for Teaching Support Staff who completed work on or after September 1, 2024. If your work was completed before this date, do not use this form - contact timesheets.bureau@universityofgalway.ie or hrta@universityofgalway.ie instead</t>
  </si>
  <si>
    <t>Baineann an fhoirm seo le hobair curtha i gcrích ag Foireann Tacaíochta Teagaisc ar nó i ndiaidh an 1 Meán Fómhair 2024 amháin. Ná húsáid an fhoirm seo le haghaidh obair curtha i gcrích roimh an dáta seo, ach déan teagmháil ina áit le timesheets.bureau@universityofgalway.ie nó hrta@universityofgalway.ie</t>
  </si>
  <si>
    <t>Please refer to QA106 Employment of Teaching Support Staff (TSS) for details, and contact hrta@universityofgalway.ie for any contract or rate-related queries</t>
  </si>
  <si>
    <t>Féach ar QA106 Fostú Foirne Tacaíochta Teagaisc (TSS) le haghaidh sonraí, nó déan teagmháil le hrta@universityofgalway.ie má tá ceist agat faoi chonarthaí nó rátaí</t>
  </si>
  <si>
    <t>1st Jun 2026</t>
  </si>
  <si>
    <t>1 Meitheamh 2026</t>
  </si>
  <si>
    <t>1 Meitheamh 2024</t>
  </si>
  <si>
    <t>1 Feabhra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</si>
</sst>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164" formatCode="#,##0.00_ ;[Red]\-#,##0.00\ "/>
    <numFmt numFmtId="165" formatCode="[$€-1809]#,##0.00"/>
  </numFmts>
  <fonts count="109">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0"/>
      <name val="Calibri"/>
      <family val="2"/>
      <scheme val="minor"/>
    </font>
    <font>
      <b/>
      <sz val="11"/>
      <color theme="0"/>
      <name val="Calibri"/>
      <family val="2"/>
      <scheme val="minor"/>
    </font>
    <font>
      <sz val="10"/>
      <color theme="1"/>
      <name val="Calibri"/>
      <family val="2"/>
      <scheme val="minor"/>
    </font>
    <font>
      <sz val="11"/>
      <color rgb="FF000000"/>
      <name val="Calibri"/>
      <family val="2"/>
      <scheme val="minor"/>
    </font>
    <font>
      <i/>
      <sz val="20"/>
      <color theme="0"/>
      <name val="Calibri"/>
      <family val="2"/>
      <scheme val="minor"/>
    </font>
    <font>
      <b/>
      <u/>
      <sz val="11"/>
      <color theme="1"/>
      <name val="Calibri"/>
      <family val="2"/>
      <scheme val="minor"/>
    </font>
    <font>
      <sz val="11"/>
      <color theme="5" tint="-0.249977111117893"/>
      <name val="Calibri"/>
      <family val="2"/>
      <scheme val="minor"/>
    </font>
    <font>
      <sz val="16"/>
      <color theme="0"/>
      <name val="Calibri"/>
      <family val="2"/>
      <scheme val="minor"/>
    </font>
    <font>
      <b/>
      <i/>
      <sz val="11"/>
      <color rgb="FFFF0000"/>
      <name val="Calibri"/>
      <family val="2"/>
      <scheme val="minor"/>
    </font>
    <font>
      <sz val="10"/>
      <name val="Arial"/>
      <family val="2"/>
    </font>
    <font>
      <sz val="11"/>
      <name val="Calibri"/>
      <family val="2"/>
    </font>
    <font>
      <b/>
      <u/>
      <sz val="11"/>
      <color theme="5" tint="-0.249977111117893"/>
      <name val="Calibri"/>
      <family val="2"/>
      <scheme val="minor"/>
    </font>
    <font>
      <sz val="14"/>
      <color theme="1"/>
      <name val="Calibri"/>
      <family val="2"/>
      <scheme val="minor"/>
    </font>
    <font>
      <b/>
      <sz val="11"/>
      <color rgb="FF000000"/>
      <name val="Calibri"/>
      <family val="2"/>
      <scheme val="minor"/>
    </font>
    <font>
      <b/>
      <u/>
      <sz val="11"/>
      <color rgb="FF000000"/>
      <name val="Calibri"/>
      <family val="2"/>
      <scheme val="minor"/>
    </font>
    <font>
      <b/>
      <i/>
      <u/>
      <sz val="11"/>
      <color rgb="FFFF0000"/>
      <name val="Calibri"/>
      <family val="2"/>
      <scheme val="minor"/>
    </font>
    <font>
      <b/>
      <i/>
      <u/>
      <sz val="11"/>
      <name val="Calibri"/>
      <family val="2"/>
      <scheme val="minor"/>
    </font>
    <font>
      <b/>
      <i/>
      <sz val="11"/>
      <color theme="8" tint="-0.249977111117893"/>
      <name val="Calibri"/>
      <family val="2"/>
      <scheme val="minor"/>
    </font>
    <font>
      <b/>
      <sz val="11"/>
      <color rgb="FFC00000"/>
      <name val="Calibri"/>
      <family val="2"/>
      <scheme val="minor"/>
    </font>
    <font>
      <b/>
      <sz val="11"/>
      <color rgb="FFFF0000"/>
      <name val="Calibri"/>
      <family val="2"/>
    </font>
    <font>
      <b/>
      <sz val="11"/>
      <color rgb="FFC00000"/>
      <name val="Calibri"/>
      <family val="2"/>
    </font>
    <font>
      <b/>
      <i/>
      <sz val="11"/>
      <color rgb="FFC00000"/>
      <name val="Calibri"/>
      <family val="2"/>
      <scheme val="minor"/>
    </font>
    <font>
      <sz val="11"/>
      <color rgb="FFFF0000"/>
      <name val="Calibri"/>
      <family val="2"/>
      <scheme val="minor"/>
    </font>
    <font>
      <b/>
      <sz val="14"/>
      <color rgb="FFFF0000"/>
      <name val="Calibri"/>
      <family val="2"/>
      <scheme val="minor"/>
    </font>
    <font>
      <b/>
      <sz val="11"/>
      <color theme="0"/>
      <name val="Arial"/>
      <family val="2"/>
    </font>
    <font>
      <sz val="11"/>
      <name val="Gotham Book Regular"/>
    </font>
    <font>
      <b/>
      <sz val="14"/>
      <name val="Calibri"/>
      <family val="2"/>
      <scheme val="minor"/>
    </font>
    <font>
      <sz val="11"/>
      <color theme="1"/>
      <name val="Calibri"/>
      <family val="2"/>
    </font>
    <font>
      <sz val="11"/>
      <color indexed="60"/>
      <name val="Calibri"/>
      <family val="2"/>
    </font>
    <font>
      <b/>
      <i/>
      <u/>
      <sz val="11"/>
      <color theme="1"/>
      <name val="Calibri"/>
      <family val="2"/>
      <scheme val="minor"/>
    </font>
    <font>
      <b/>
      <sz val="14"/>
      <color theme="1"/>
      <name val="Arial"/>
      <family val="2"/>
    </font>
    <font>
      <b/>
      <sz val="12"/>
      <color theme="1"/>
      <name val="Arial"/>
      <family val="2"/>
    </font>
    <font>
      <b/>
      <sz val="20"/>
      <color theme="0"/>
      <name val="Arial"/>
      <family val="2"/>
    </font>
    <font>
      <b/>
      <sz val="12"/>
      <name val="Arial"/>
      <family val="2"/>
    </font>
    <font>
      <b/>
      <u/>
      <sz val="12"/>
      <name val="Arial"/>
      <family val="2"/>
    </font>
    <font>
      <i/>
      <sz val="20"/>
      <color theme="0"/>
      <name val="Arial"/>
      <family val="2"/>
    </font>
    <font>
      <b/>
      <i/>
      <sz val="12"/>
      <color rgb="FFC00000"/>
      <name val="Arial"/>
      <family val="2"/>
    </font>
    <font>
      <b/>
      <i/>
      <sz val="11"/>
      <color rgb="FFC00000"/>
      <name val="Arial"/>
      <family val="2"/>
    </font>
    <font>
      <sz val="12"/>
      <color theme="1"/>
      <name val="Arial"/>
      <family val="2"/>
    </font>
    <font>
      <sz val="12"/>
      <color theme="0"/>
      <name val="Arial"/>
      <family val="2"/>
    </font>
    <font>
      <sz val="11"/>
      <color theme="1"/>
      <name val="Arial"/>
      <family val="2"/>
    </font>
    <font>
      <b/>
      <sz val="11"/>
      <color theme="1"/>
      <name val="Arial"/>
      <family val="2"/>
    </font>
    <font>
      <b/>
      <sz val="12"/>
      <color theme="0"/>
      <name val="Arial"/>
      <family val="2"/>
    </font>
    <font>
      <sz val="10"/>
      <color theme="1"/>
      <name val="Arial"/>
      <family val="2"/>
    </font>
    <font>
      <b/>
      <i/>
      <sz val="11"/>
      <color theme="0"/>
      <name val="Arial"/>
      <family val="2"/>
    </font>
    <font>
      <sz val="14"/>
      <color theme="1"/>
      <name val="Arial"/>
      <family val="2"/>
    </font>
    <font>
      <sz val="16"/>
      <color theme="1"/>
      <name val="Arial"/>
      <family val="2"/>
    </font>
    <font>
      <b/>
      <sz val="14"/>
      <color theme="0"/>
      <name val="Arial"/>
      <family val="2"/>
    </font>
    <font>
      <b/>
      <i/>
      <sz val="12"/>
      <name val="Arial"/>
      <family val="2"/>
    </font>
    <font>
      <b/>
      <u/>
      <sz val="14"/>
      <color theme="10"/>
      <name val="Arial"/>
      <family val="2"/>
    </font>
    <font>
      <b/>
      <i/>
      <u/>
      <sz val="14"/>
      <color rgb="FFFF0000"/>
      <name val="Arial"/>
      <family val="2"/>
    </font>
    <font>
      <b/>
      <u/>
      <sz val="11"/>
      <color theme="1"/>
      <name val="Arial"/>
      <family val="2"/>
    </font>
    <font>
      <b/>
      <sz val="18"/>
      <color rgb="FFC00000"/>
      <name val="Arial"/>
      <family val="2"/>
    </font>
    <font>
      <sz val="11"/>
      <color rgb="FF000000"/>
      <name val="Arial"/>
      <family val="2"/>
    </font>
    <font>
      <sz val="11"/>
      <name val="Arial"/>
      <family val="2"/>
    </font>
    <font>
      <b/>
      <sz val="12"/>
      <color rgb="FFC00000"/>
      <name val="Arial"/>
      <family val="2"/>
    </font>
    <font>
      <sz val="12"/>
      <name val="Arial"/>
      <family val="2"/>
    </font>
    <font>
      <b/>
      <u/>
      <sz val="12"/>
      <color rgb="FF000000"/>
      <name val="Arial"/>
      <family val="2"/>
    </font>
    <font>
      <u/>
      <sz val="12"/>
      <color theme="10"/>
      <name val="Arial"/>
      <family val="2"/>
    </font>
    <font>
      <sz val="12"/>
      <color rgb="FF000000"/>
      <name val="Arial"/>
      <family val="2"/>
    </font>
    <font>
      <b/>
      <u/>
      <sz val="12"/>
      <color rgb="FFFF0000"/>
      <name val="Arial"/>
      <family val="2"/>
    </font>
    <font>
      <b/>
      <sz val="12"/>
      <color rgb="FFFF0000"/>
      <name val="Arial"/>
      <family val="2"/>
    </font>
    <font>
      <sz val="11"/>
      <color theme="5" tint="-0.249977111117893"/>
      <name val="Arial"/>
      <family val="2"/>
    </font>
    <font>
      <b/>
      <sz val="14"/>
      <name val="Arial"/>
      <family val="2"/>
    </font>
    <font>
      <b/>
      <u/>
      <sz val="14"/>
      <name val="Arial"/>
      <family val="2"/>
    </font>
    <font>
      <sz val="11"/>
      <color rgb="FFFF0000"/>
      <name val="Calibri"/>
      <family val="2"/>
    </font>
    <font>
      <b/>
      <sz val="11"/>
      <color theme="1"/>
      <name val="Calibri"/>
      <family val="2"/>
    </font>
    <font>
      <b/>
      <i/>
      <u/>
      <sz val="11"/>
      <color theme="1"/>
      <name val="Calibri"/>
      <family val="2"/>
    </font>
    <font>
      <b/>
      <i/>
      <sz val="11"/>
      <color rgb="FF4472C4" tint="-0.249977111117893"/>
      <name val="Calibri"/>
      <family val="2"/>
    </font>
    <font>
      <b/>
      <sz val="11"/>
      <color rgb="FF000000"/>
      <name val="Calibri"/>
      <family val="2"/>
    </font>
    <font>
      <sz val="11"/>
      <color rgb="FF000000"/>
      <name val="Calibri"/>
      <family val="2"/>
    </font>
    <font>
      <b/>
      <u/>
      <sz val="11"/>
      <color rgb="FF000000"/>
      <name val="Calibri"/>
      <family val="2"/>
    </font>
    <font>
      <u/>
      <sz val="11"/>
      <color rgb="FF0563C1"/>
      <name val="Calibri"/>
      <family val="2"/>
    </font>
    <font>
      <b/>
      <i/>
      <u/>
      <sz val="11"/>
      <color rgb="FFFF0000"/>
      <name val="Calibri"/>
      <family val="2"/>
    </font>
    <font>
      <b/>
      <i/>
      <sz val="11"/>
      <color theme="1"/>
      <name val="Calibri"/>
      <family val="2"/>
    </font>
    <font>
      <b/>
      <i/>
      <sz val="11"/>
      <color rgb="FFFF0000"/>
      <name val="Calibri"/>
      <family val="2"/>
    </font>
    <font>
      <b/>
      <u/>
      <sz val="11"/>
      <color theme="1"/>
      <name val="Calibri"/>
      <family val="2"/>
    </font>
    <font>
      <sz val="11"/>
      <color rgb="FFED7D31" tint="-0.249977111117893"/>
      <name val="Calibri"/>
      <family val="2"/>
    </font>
    <font>
      <b/>
      <u/>
      <sz val="11"/>
      <color rgb="FFED7D31" tint="-0.249977111117893"/>
      <name val="Calibri"/>
      <family val="2"/>
    </font>
    <font>
      <b/>
      <sz val="20"/>
      <name val="Arial"/>
      <family val="2"/>
    </font>
    <font>
      <sz val="9"/>
      <color indexed="81"/>
      <name val="Tahoma"/>
      <family val="2"/>
    </font>
    <font>
      <b/>
      <sz val="9"/>
      <color indexed="81"/>
      <name val="Tahoma"/>
      <family val="2"/>
    </font>
    <font>
      <b/>
      <sz val="11"/>
      <name val="Calibri"/>
      <family val="2"/>
      <scheme val="minor"/>
    </font>
    <font>
      <b/>
      <sz val="22"/>
      <color theme="1"/>
      <name val="Arial"/>
      <family val="2"/>
    </font>
    <font>
      <b/>
      <u/>
      <sz val="12"/>
      <color theme="10"/>
      <name val="Arial"/>
      <family val="2"/>
    </font>
    <font>
      <b/>
      <u/>
      <sz val="11"/>
      <name val="Calibri"/>
      <family val="2"/>
      <scheme val="minor"/>
    </font>
    <font>
      <b/>
      <sz val="14"/>
      <color rgb="FFC00000"/>
      <name val="Arial"/>
      <family val="2"/>
    </font>
    <font>
      <sz val="20"/>
      <color theme="0"/>
      <name val="Arial"/>
      <family val="2"/>
    </font>
    <font>
      <b/>
      <sz val="12.5"/>
      <color rgb="FFC00000"/>
      <name val="Arial"/>
      <family val="2"/>
    </font>
    <font>
      <b/>
      <sz val="12"/>
      <color rgb="FF0070C0"/>
      <name val="Arial"/>
      <family val="2"/>
    </font>
    <font>
      <sz val="10"/>
      <color rgb="FFC00000"/>
      <name val="Arial"/>
      <family val="2"/>
    </font>
    <font>
      <b/>
      <sz val="13"/>
      <color theme="1"/>
      <name val="Arial"/>
      <family val="2"/>
    </font>
    <font>
      <b/>
      <sz val="12"/>
      <color theme="8" tint="-0.249977111117893"/>
      <name val="Arial"/>
      <family val="2"/>
    </font>
    <font>
      <b/>
      <sz val="12"/>
      <color rgb="FF000000"/>
      <name val="Arial"/>
      <family val="2"/>
    </font>
    <font>
      <b/>
      <sz val="14"/>
      <color rgb="FF1A4EF6"/>
      <name val="Arial"/>
      <family val="2"/>
    </font>
    <font>
      <b/>
      <sz val="13"/>
      <color rgb="FF0070C0"/>
      <name val="Arial"/>
      <family val="2"/>
    </font>
    <font>
      <b/>
      <sz val="16"/>
      <color theme="0"/>
      <name val="Arial"/>
      <family val="2"/>
    </font>
    <font>
      <b/>
      <sz val="15"/>
      <color theme="0"/>
      <name val="Arial"/>
      <family val="2"/>
    </font>
    <font>
      <b/>
      <u/>
      <sz val="14"/>
      <color rgb="FFC00000"/>
      <name val="Arial"/>
      <family val="2"/>
    </font>
    <font>
      <b/>
      <sz val="18"/>
      <color rgb="FF00B050"/>
      <name val="Calibri"/>
      <family val="2"/>
      <scheme val="minor"/>
    </font>
    <font>
      <b/>
      <sz val="13.5"/>
      <color theme="1"/>
      <name val="Arial"/>
      <family val="2"/>
    </font>
    <font>
      <sz val="12"/>
      <color rgb="FF002060"/>
      <name val="Calibri"/>
      <family val="2"/>
      <scheme val="minor"/>
    </font>
    <font>
      <sz val="8"/>
      <color rgb="FFFF0000"/>
      <name val="Arial"/>
      <family val="2"/>
    </font>
    <font>
      <b/>
      <u/>
      <sz val="14"/>
      <color theme="10"/>
      <name val="Calibri"/>
      <family val="2"/>
    </font>
    <font>
      <sz val="14"/>
      <color rgb="FFFF000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8C4687"/>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13" fillId="0" borderId="0"/>
  </cellStyleXfs>
  <cellXfs count="359">
    <xf numFmtId="0" fontId="0" fillId="0" borderId="0" xfId="0"/>
    <xf numFmtId="0" fontId="2" fillId="0" borderId="0" xfId="0" applyFont="1"/>
    <xf numFmtId="0" fontId="2" fillId="0" borderId="0" xfId="0" applyFont="1" applyAlignment="1">
      <alignment wrapText="1"/>
    </xf>
    <xf numFmtId="8" fontId="0" fillId="0" borderId="0" xfId="0" applyNumberFormat="1" applyAlignment="1">
      <alignment horizontal="center"/>
    </xf>
    <xf numFmtId="0" fontId="0" fillId="0" borderId="0" xfId="0" applyAlignment="1">
      <alignment wrapText="1"/>
    </xf>
    <xf numFmtId="0" fontId="6" fillId="0" borderId="0" xfId="0" applyFont="1"/>
    <xf numFmtId="0" fontId="5" fillId="10" borderId="0" xfId="0" applyFont="1" applyFill="1" applyAlignment="1">
      <alignment vertical="top" wrapText="1"/>
    </xf>
    <xf numFmtId="0" fontId="16" fillId="0" borderId="0" xfId="0" applyFont="1" applyAlignment="1">
      <alignment wrapText="1"/>
    </xf>
    <xf numFmtId="0" fontId="8" fillId="0" borderId="0" xfId="0" applyFont="1" applyAlignment="1">
      <alignment horizontal="left"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5" fillId="0" borderId="0" xfId="0" applyFont="1" applyAlignment="1">
      <alignment wrapText="1"/>
    </xf>
    <xf numFmtId="0" fontId="29" fillId="0" borderId="0" xfId="0" applyFont="1" applyAlignment="1">
      <alignment horizontal="justify" vertical="center" wrapText="1"/>
    </xf>
    <xf numFmtId="0" fontId="2" fillId="0" borderId="0" xfId="0" applyFont="1" applyAlignment="1">
      <alignment horizontal="left" vertical="center" wrapText="1"/>
    </xf>
    <xf numFmtId="0" fontId="4" fillId="0" borderId="0" xfId="0" applyFont="1" applyAlignment="1">
      <alignment wrapText="1"/>
    </xf>
    <xf numFmtId="0" fontId="11" fillId="0" borderId="0" xfId="0" applyFont="1" applyAlignment="1">
      <alignment vertical="center" wrapText="1"/>
    </xf>
    <xf numFmtId="0" fontId="0" fillId="0" borderId="0" xfId="0" applyAlignment="1">
      <alignment vertical="center" wrapText="1"/>
    </xf>
    <xf numFmtId="0" fontId="39" fillId="7" borderId="13" xfId="0" applyFont="1" applyFill="1" applyBorder="1" applyAlignment="1">
      <alignment horizontal="left" wrapText="1"/>
    </xf>
    <xf numFmtId="0" fontId="41" fillId="4" borderId="4" xfId="0" applyFont="1" applyFill="1" applyBorder="1" applyAlignment="1">
      <alignment horizontal="left" wrapText="1"/>
    </xf>
    <xf numFmtId="0" fontId="45" fillId="4" borderId="10" xfId="0" applyFont="1" applyFill="1" applyBorder="1" applyAlignment="1">
      <alignment horizontal="left" vertical="center" wrapText="1"/>
    </xf>
    <xf numFmtId="0" fontId="42" fillId="4" borderId="4" xfId="0" applyFont="1" applyFill="1" applyBorder="1" applyAlignment="1" applyProtection="1">
      <alignment wrapText="1"/>
      <protection locked="0"/>
    </xf>
    <xf numFmtId="0" fontId="47" fillId="0" borderId="0" xfId="0" applyFont="1" applyAlignment="1" applyProtection="1">
      <alignment wrapText="1"/>
      <protection locked="0"/>
    </xf>
    <xf numFmtId="0" fontId="44" fillId="0" borderId="0" xfId="0" applyFont="1" applyAlignment="1">
      <alignment wrapText="1"/>
    </xf>
    <xf numFmtId="0" fontId="28" fillId="0" borderId="0" xfId="0" applyFont="1" applyAlignment="1">
      <alignment wrapText="1"/>
    </xf>
    <xf numFmtId="0" fontId="49" fillId="0" borderId="0" xfId="0" applyFont="1" applyAlignment="1">
      <alignment wrapText="1"/>
    </xf>
    <xf numFmtId="8" fontId="28" fillId="0" borderId="0" xfId="0" applyNumberFormat="1" applyFont="1" applyAlignment="1">
      <alignment horizontal="center" wrapText="1"/>
    </xf>
    <xf numFmtId="0" fontId="50" fillId="0" borderId="0" xfId="0" applyFont="1" applyAlignment="1">
      <alignment wrapText="1"/>
    </xf>
    <xf numFmtId="0" fontId="44" fillId="0" borderId="0" xfId="0" applyFont="1" applyAlignment="1">
      <alignment vertical="center" wrapText="1"/>
    </xf>
    <xf numFmtId="0" fontId="28" fillId="0" borderId="0" xfId="0" applyFont="1" applyAlignment="1">
      <alignment horizontal="center" wrapText="1"/>
    </xf>
    <xf numFmtId="164" fontId="28" fillId="0" borderId="0" xfId="0" applyNumberFormat="1" applyFont="1" applyAlignment="1">
      <alignment horizontal="center" wrapText="1"/>
    </xf>
    <xf numFmtId="0" fontId="39" fillId="0" borderId="0" xfId="0" applyFont="1" applyAlignment="1">
      <alignment horizontal="left" wrapText="1"/>
    </xf>
    <xf numFmtId="0" fontId="41" fillId="0" borderId="0" xfId="0" applyFont="1" applyAlignment="1">
      <alignment horizontal="left" wrapText="1"/>
    </xf>
    <xf numFmtId="0" fontId="52" fillId="4" borderId="2" xfId="0" applyFont="1" applyFill="1" applyBorder="1" applyAlignment="1">
      <alignment wrapText="1"/>
    </xf>
    <xf numFmtId="0" fontId="52" fillId="4" borderId="0" xfId="0" applyFont="1" applyFill="1" applyAlignment="1">
      <alignment horizontal="left" wrapText="1"/>
    </xf>
    <xf numFmtId="0" fontId="39" fillId="0" borderId="0" xfId="0" applyFont="1" applyAlignment="1">
      <alignment horizontal="left" vertical="center" wrapText="1"/>
    </xf>
    <xf numFmtId="0" fontId="35" fillId="4" borderId="10" xfId="0" applyFont="1" applyFill="1" applyBorder="1" applyAlignment="1" applyProtection="1">
      <alignment vertical="center" wrapText="1"/>
      <protection hidden="1"/>
    </xf>
    <xf numFmtId="0" fontId="30" fillId="0" borderId="0" xfId="0" applyFont="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4" fillId="0" borderId="0" xfId="0" applyFont="1" applyAlignment="1" applyProtection="1">
      <alignment wrapText="1"/>
      <protection hidden="1"/>
    </xf>
    <xf numFmtId="0" fontId="39" fillId="7" borderId="13" xfId="0" applyFont="1" applyFill="1" applyBorder="1" applyAlignment="1" applyProtection="1">
      <alignment horizontal="left" wrapText="1"/>
      <protection hidden="1"/>
    </xf>
    <xf numFmtId="0" fontId="41" fillId="4" borderId="4" xfId="0" applyFont="1" applyFill="1" applyBorder="1" applyAlignment="1" applyProtection="1">
      <alignment horizontal="left" wrapText="1"/>
      <protection hidden="1"/>
    </xf>
    <xf numFmtId="0" fontId="35" fillId="4" borderId="0" xfId="0" applyFont="1" applyFill="1" applyAlignment="1" applyProtection="1">
      <alignment vertical="center" wrapText="1"/>
      <protection hidden="1"/>
    </xf>
    <xf numFmtId="0" fontId="35" fillId="4" borderId="2" xfId="0" applyFont="1" applyFill="1" applyBorder="1" applyAlignment="1" applyProtection="1">
      <alignment horizontal="left" vertical="center" wrapText="1"/>
      <protection hidden="1"/>
    </xf>
    <xf numFmtId="0" fontId="35" fillId="4" borderId="14" xfId="0" applyFont="1" applyFill="1" applyBorder="1" applyAlignment="1" applyProtection="1">
      <alignment horizontal="left" vertical="center" wrapText="1"/>
      <protection hidden="1"/>
    </xf>
    <xf numFmtId="0" fontId="35" fillId="4" borderId="10" xfId="0" applyFont="1" applyFill="1" applyBorder="1" applyAlignment="1" applyProtection="1">
      <alignment horizontal="left" vertical="center" wrapText="1"/>
      <protection hidden="1"/>
    </xf>
    <xf numFmtId="0" fontId="43" fillId="4" borderId="2" xfId="0" applyFont="1" applyFill="1" applyBorder="1" applyAlignment="1" applyProtection="1">
      <alignment wrapText="1"/>
      <protection hidden="1"/>
    </xf>
    <xf numFmtId="0" fontId="43" fillId="4" borderId="0" xfId="0" applyFont="1" applyFill="1" applyAlignment="1" applyProtection="1">
      <alignment wrapText="1"/>
      <protection hidden="1"/>
    </xf>
    <xf numFmtId="0" fontId="42" fillId="4" borderId="0" xfId="0" applyFont="1" applyFill="1" applyAlignment="1" applyProtection="1">
      <alignment wrapText="1"/>
      <protection hidden="1"/>
    </xf>
    <xf numFmtId="0" fontId="45" fillId="4" borderId="14" xfId="0" applyFont="1" applyFill="1" applyBorder="1" applyAlignment="1" applyProtection="1">
      <alignment horizontal="left" vertical="center" wrapText="1"/>
      <protection hidden="1"/>
    </xf>
    <xf numFmtId="0" fontId="45" fillId="4" borderId="10" xfId="0" applyFont="1" applyFill="1" applyBorder="1" applyAlignment="1" applyProtection="1">
      <alignment horizontal="left" vertical="center" wrapText="1"/>
      <protection hidden="1"/>
    </xf>
    <xf numFmtId="0" fontId="44" fillId="4" borderId="10" xfId="0" applyFont="1" applyFill="1" applyBorder="1" applyAlignment="1" applyProtection="1">
      <alignment wrapText="1"/>
      <protection hidden="1"/>
    </xf>
    <xf numFmtId="0" fontId="44" fillId="4" borderId="4" xfId="0" applyFont="1" applyFill="1" applyBorder="1" applyAlignment="1" applyProtection="1">
      <alignment wrapText="1"/>
      <protection hidden="1"/>
    </xf>
    <xf numFmtId="0" fontId="44" fillId="4" borderId="5" xfId="0" applyFont="1" applyFill="1" applyBorder="1" applyAlignment="1" applyProtection="1">
      <alignment wrapText="1"/>
      <protection hidden="1"/>
    </xf>
    <xf numFmtId="0" fontId="46" fillId="7" borderId="2" xfId="0" applyFont="1" applyFill="1" applyBorder="1" applyAlignment="1" applyProtection="1">
      <alignment vertical="center" wrapText="1"/>
      <protection hidden="1"/>
    </xf>
    <xf numFmtId="0" fontId="46" fillId="7" borderId="0" xfId="0" applyFont="1" applyFill="1" applyAlignment="1" applyProtection="1">
      <alignment vertical="center" wrapText="1"/>
      <protection hidden="1"/>
    </xf>
    <xf numFmtId="0" fontId="46" fillId="7" borderId="4" xfId="0" applyFont="1" applyFill="1" applyBorder="1" applyAlignment="1" applyProtection="1">
      <alignment wrapText="1"/>
      <protection hidden="1"/>
    </xf>
    <xf numFmtId="0" fontId="42" fillId="9" borderId="2" xfId="0" applyFont="1" applyFill="1" applyBorder="1" applyAlignment="1" applyProtection="1">
      <alignment horizontal="left" wrapText="1"/>
      <protection hidden="1"/>
    </xf>
    <xf numFmtId="0" fontId="42" fillId="0" borderId="1" xfId="0" applyFont="1" applyBorder="1" applyAlignment="1" applyProtection="1">
      <alignment horizontal="center" wrapText="1"/>
      <protection locked="0" hidden="1"/>
    </xf>
    <xf numFmtId="15" fontId="42" fillId="0" borderId="1" xfId="0" applyNumberFormat="1" applyFont="1" applyBorder="1" applyAlignment="1" applyProtection="1">
      <alignment horizontal="center" wrapText="1"/>
      <protection locked="0" hidden="1"/>
    </xf>
    <xf numFmtId="4" fontId="42" fillId="0" borderId="1" xfId="0" applyNumberFormat="1" applyFont="1" applyBorder="1" applyAlignment="1" applyProtection="1">
      <alignment horizontal="center" wrapText="1"/>
      <protection locked="0" hidden="1"/>
    </xf>
    <xf numFmtId="0" fontId="42" fillId="0" borderId="1" xfId="0" applyFont="1" applyBorder="1" applyAlignment="1" applyProtection="1">
      <alignment wrapText="1"/>
      <protection locked="0" hidden="1"/>
    </xf>
    <xf numFmtId="0" fontId="42" fillId="0" borderId="17" xfId="0" applyFont="1" applyBorder="1" applyAlignment="1" applyProtection="1">
      <alignment wrapText="1"/>
      <protection locked="0" hidden="1"/>
    </xf>
    <xf numFmtId="0" fontId="42" fillId="6" borderId="18" xfId="0" applyFont="1" applyFill="1" applyBorder="1" applyAlignment="1" applyProtection="1">
      <alignment wrapText="1"/>
      <protection hidden="1"/>
    </xf>
    <xf numFmtId="0" fontId="46" fillId="6" borderId="19" xfId="0" applyFont="1" applyFill="1" applyBorder="1" applyAlignment="1" applyProtection="1">
      <alignment horizontal="center" wrapText="1"/>
      <protection hidden="1"/>
    </xf>
    <xf numFmtId="0" fontId="46" fillId="6" borderId="19" xfId="0" applyFont="1" applyFill="1" applyBorder="1" applyAlignment="1" applyProtection="1">
      <alignment wrapText="1"/>
      <protection hidden="1"/>
    </xf>
    <xf numFmtId="4" fontId="46" fillId="6" borderId="19" xfId="0" applyNumberFormat="1" applyFont="1" applyFill="1" applyBorder="1" applyAlignment="1" applyProtection="1">
      <alignment horizontal="center" wrapText="1"/>
      <protection hidden="1"/>
    </xf>
    <xf numFmtId="0" fontId="46" fillId="6" borderId="20" xfId="0" applyFont="1" applyFill="1" applyBorder="1" applyAlignment="1" applyProtection="1">
      <alignment wrapText="1"/>
      <protection hidden="1"/>
    </xf>
    <xf numFmtId="0" fontId="44" fillId="0" borderId="0" xfId="0" applyFont="1" applyAlignment="1" applyProtection="1">
      <alignment wrapText="1"/>
      <protection hidden="1"/>
    </xf>
    <xf numFmtId="0" fontId="46" fillId="0" borderId="0" xfId="0" applyFont="1" applyAlignment="1" applyProtection="1">
      <alignment horizontal="center" wrapText="1"/>
      <protection hidden="1"/>
    </xf>
    <xf numFmtId="0" fontId="28" fillId="0" borderId="0" xfId="0" applyFont="1" applyAlignment="1" applyProtection="1">
      <alignment wrapText="1"/>
      <protection hidden="1"/>
    </xf>
    <xf numFmtId="4" fontId="28" fillId="0" borderId="0" xfId="0" applyNumberFormat="1" applyFont="1" applyAlignment="1" applyProtection="1">
      <alignment wrapText="1"/>
      <protection hidden="1"/>
    </xf>
    <xf numFmtId="0" fontId="28" fillId="0" borderId="0" xfId="0" applyFont="1" applyAlignment="1" applyProtection="1">
      <alignment horizontal="center" wrapText="1"/>
      <protection hidden="1"/>
    </xf>
    <xf numFmtId="164" fontId="28" fillId="0" borderId="0" xfId="0" applyNumberFormat="1" applyFont="1" applyAlignment="1" applyProtection="1">
      <alignment horizontal="center" wrapText="1"/>
      <protection hidden="1"/>
    </xf>
    <xf numFmtId="8" fontId="28" fillId="0" borderId="0" xfId="0" applyNumberFormat="1" applyFont="1" applyAlignment="1" applyProtection="1">
      <alignment horizontal="center" wrapText="1"/>
      <protection hidden="1"/>
    </xf>
    <xf numFmtId="0" fontId="42" fillId="4" borderId="14" xfId="0" applyFont="1" applyFill="1" applyBorder="1" applyAlignment="1" applyProtection="1">
      <alignment horizontal="left" vertical="center" wrapText="1"/>
      <protection hidden="1"/>
    </xf>
    <xf numFmtId="0" fontId="40" fillId="4" borderId="2" xfId="0" applyFont="1" applyFill="1" applyBorder="1" applyAlignment="1" applyProtection="1">
      <alignment wrapText="1"/>
      <protection hidden="1"/>
    </xf>
    <xf numFmtId="0" fontId="52" fillId="4" borderId="2" xfId="0" applyFont="1" applyFill="1" applyBorder="1" applyAlignment="1" applyProtection="1">
      <alignment wrapText="1"/>
      <protection hidden="1"/>
    </xf>
    <xf numFmtId="0" fontId="52"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52" fillId="4" borderId="14" xfId="0" applyFont="1" applyFill="1" applyBorder="1" applyAlignment="1" applyProtection="1">
      <alignment wrapText="1"/>
      <protection hidden="1"/>
    </xf>
    <xf numFmtId="0" fontId="52" fillId="4" borderId="10" xfId="0" applyFont="1" applyFill="1" applyBorder="1" applyAlignment="1" applyProtection="1">
      <alignment horizontal="left" wrapText="1"/>
      <protection hidden="1"/>
    </xf>
    <xf numFmtId="0" fontId="40" fillId="4" borderId="5" xfId="0" applyFont="1" applyFill="1" applyBorder="1" applyAlignment="1" applyProtection="1">
      <alignment horizontal="left" wrapText="1"/>
      <protection hidden="1"/>
    </xf>
    <xf numFmtId="0" fontId="52" fillId="4" borderId="9" xfId="0" applyFont="1" applyFill="1" applyBorder="1" applyAlignment="1" applyProtection="1">
      <alignment horizontal="left" wrapText="1"/>
      <protection hidden="1"/>
    </xf>
    <xf numFmtId="0" fontId="44" fillId="2" borderId="0" xfId="0" applyFont="1" applyFill="1" applyAlignment="1" applyProtection="1">
      <alignment vertical="top"/>
      <protection locked="0" hidden="1"/>
    </xf>
    <xf numFmtId="0" fontId="56" fillId="4" borderId="6" xfId="0" applyFont="1" applyFill="1" applyBorder="1" applyAlignment="1" applyProtection="1">
      <alignment vertical="top" wrapText="1"/>
      <protection locked="0" hidden="1"/>
    </xf>
    <xf numFmtId="0" fontId="57" fillId="0" borderId="9" xfId="0" applyFont="1" applyBorder="1" applyAlignment="1" applyProtection="1">
      <alignment vertical="top" wrapText="1"/>
      <protection locked="0" hidden="1"/>
    </xf>
    <xf numFmtId="0" fontId="62" fillId="0" borderId="8" xfId="1" applyFont="1" applyFill="1" applyBorder="1" applyAlignment="1" applyProtection="1">
      <alignment vertical="top" wrapText="1"/>
      <protection locked="0" hidden="1"/>
    </xf>
    <xf numFmtId="0" fontId="58" fillId="2" borderId="0" xfId="0" applyFont="1" applyFill="1" applyAlignment="1" applyProtection="1">
      <alignment vertical="top"/>
      <protection locked="0" hidden="1"/>
    </xf>
    <xf numFmtId="0" fontId="60" fillId="0" borderId="8" xfId="0" applyFont="1" applyBorder="1" applyAlignment="1" applyProtection="1">
      <alignment vertical="top" wrapText="1"/>
      <protection locked="0" hidden="1"/>
    </xf>
    <xf numFmtId="0" fontId="60" fillId="0" borderId="7" xfId="0" applyFont="1" applyBorder="1" applyAlignment="1" applyProtection="1">
      <alignment vertical="top" wrapText="1"/>
      <protection locked="0" hidden="1"/>
    </xf>
    <xf numFmtId="0" fontId="63" fillId="0" borderId="9" xfId="0" applyFont="1" applyBorder="1" applyAlignment="1" applyProtection="1">
      <alignment vertical="top" wrapText="1"/>
      <protection locked="0" hidden="1"/>
    </xf>
    <xf numFmtId="0" fontId="56" fillId="4" borderId="6" xfId="1" applyFont="1" applyFill="1" applyBorder="1" applyAlignment="1" applyProtection="1">
      <alignment vertical="top" wrapText="1"/>
      <protection locked="0" hidden="1"/>
    </xf>
    <xf numFmtId="0" fontId="58" fillId="0" borderId="8" xfId="1" applyFont="1" applyBorder="1" applyAlignment="1" applyProtection="1">
      <alignment vertical="top" wrapText="1"/>
      <protection locked="0" hidden="1"/>
    </xf>
    <xf numFmtId="0" fontId="58" fillId="0" borderId="9" xfId="1" applyFont="1" applyBorder="1" applyAlignment="1" applyProtection="1">
      <alignment vertical="top" wrapText="1"/>
      <protection locked="0" hidden="1"/>
    </xf>
    <xf numFmtId="0" fontId="56" fillId="4" borderId="6" xfId="0" applyFont="1" applyFill="1" applyBorder="1" applyAlignment="1" applyProtection="1">
      <alignment vertical="top" wrapText="1"/>
      <protection hidden="1"/>
    </xf>
    <xf numFmtId="0" fontId="63" fillId="0" borderId="8" xfId="0" quotePrefix="1" applyFont="1" applyBorder="1" applyAlignment="1" applyProtection="1">
      <alignment vertical="top" wrapText="1"/>
      <protection hidden="1"/>
    </xf>
    <xf numFmtId="0" fontId="63" fillId="0" borderId="8" xfId="0" applyFont="1" applyBorder="1" applyAlignment="1" applyProtection="1">
      <alignment vertical="top" wrapText="1"/>
      <protection hidden="1"/>
    </xf>
    <xf numFmtId="0" fontId="61" fillId="0" borderId="8" xfId="0" applyFont="1" applyBorder="1" applyAlignment="1" applyProtection="1">
      <alignment vertical="top" wrapText="1"/>
      <protection hidden="1"/>
    </xf>
    <xf numFmtId="0" fontId="65" fillId="0" borderId="8" xfId="0" applyFont="1" applyBorder="1" applyAlignment="1" applyProtection="1">
      <alignment vertical="top" wrapText="1"/>
      <protection hidden="1"/>
    </xf>
    <xf numFmtId="0" fontId="60" fillId="0" borderId="8" xfId="0" applyFont="1" applyBorder="1" applyAlignment="1" applyProtection="1">
      <alignment vertical="top" wrapText="1"/>
      <protection hidden="1"/>
    </xf>
    <xf numFmtId="0" fontId="63" fillId="0" borderId="7" xfId="0" applyFont="1" applyBorder="1" applyAlignment="1" applyProtection="1">
      <alignment vertical="top" wrapText="1"/>
      <protection hidden="1"/>
    </xf>
    <xf numFmtId="0" fontId="64" fillId="0" borderId="8" xfId="0" applyFont="1" applyBorder="1" applyAlignment="1" applyProtection="1">
      <alignment vertical="top" wrapText="1"/>
      <protection hidden="1"/>
    </xf>
    <xf numFmtId="0" fontId="59" fillId="0" borderId="8" xfId="0" applyFont="1" applyBorder="1" applyAlignment="1" applyProtection="1">
      <alignment vertical="top" wrapText="1"/>
      <protection hidden="1"/>
    </xf>
    <xf numFmtId="0" fontId="38" fillId="0" borderId="8" xfId="0" applyFont="1" applyBorder="1" applyAlignment="1" applyProtection="1">
      <alignment vertical="top" wrapText="1"/>
      <protection hidden="1"/>
    </xf>
    <xf numFmtId="0" fontId="56" fillId="4" borderId="7" xfId="0" applyFont="1" applyFill="1" applyBorder="1" applyAlignment="1" applyProtection="1">
      <alignment vertical="top" wrapText="1"/>
      <protection locked="0" hidden="1"/>
    </xf>
    <xf numFmtId="0" fontId="57" fillId="0" borderId="7" xfId="0" applyFont="1" applyBorder="1" applyAlignment="1" applyProtection="1">
      <alignment vertical="top" wrapText="1"/>
      <protection locked="0" hidden="1"/>
    </xf>
    <xf numFmtId="0" fontId="60" fillId="0" borderId="8" xfId="1" applyFont="1" applyBorder="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5" fillId="10" borderId="0" xfId="0" applyFont="1" applyFill="1" applyAlignment="1" applyProtection="1">
      <alignment vertical="top" wrapText="1"/>
      <protection hidden="1"/>
    </xf>
    <xf numFmtId="0" fontId="0" fillId="0" borderId="1" xfId="0" applyBorder="1" applyAlignment="1" applyProtection="1">
      <alignment vertical="top" wrapText="1"/>
      <protection hidden="1"/>
    </xf>
    <xf numFmtId="0" fontId="26" fillId="0" borderId="1" xfId="0" applyFont="1" applyBorder="1" applyAlignment="1" applyProtection="1">
      <alignment vertical="top" wrapText="1"/>
      <protection hidden="1"/>
    </xf>
    <xf numFmtId="0" fontId="33" fillId="0" borderId="1" xfId="0" applyFont="1" applyBorder="1" applyAlignment="1" applyProtection="1">
      <alignment vertical="top" wrapText="1"/>
      <protection hidden="1"/>
    </xf>
    <xf numFmtId="0" fontId="44" fillId="3" borderId="0" xfId="0" applyFont="1" applyFill="1"/>
    <xf numFmtId="0" fontId="44" fillId="0" borderId="0" xfId="0" applyFont="1"/>
    <xf numFmtId="0" fontId="47" fillId="0" borderId="3" xfId="0" applyFont="1" applyBorder="1"/>
    <xf numFmtId="0" fontId="44" fillId="2" borderId="0" xfId="0" applyFont="1" applyFill="1" applyProtection="1">
      <protection hidden="1"/>
    </xf>
    <xf numFmtId="0" fontId="44" fillId="3" borderId="0" xfId="0" applyFont="1" applyFill="1" applyProtection="1">
      <protection locked="0" hidden="1"/>
    </xf>
    <xf numFmtId="0" fontId="44" fillId="0" borderId="0" xfId="0" applyFont="1" applyProtection="1">
      <protection locked="0" hidden="1"/>
    </xf>
    <xf numFmtId="0" fontId="44" fillId="3" borderId="0" xfId="0" applyFont="1" applyFill="1" applyProtection="1">
      <protection hidden="1"/>
    </xf>
    <xf numFmtId="0" fontId="55" fillId="3" borderId="0" xfId="0" applyFont="1" applyFill="1" applyProtection="1">
      <protection hidden="1"/>
    </xf>
    <xf numFmtId="0" fontId="66" fillId="3" borderId="0" xfId="0" applyFont="1" applyFill="1" applyAlignment="1" applyProtection="1">
      <alignment vertical="top" wrapText="1"/>
      <protection hidden="1"/>
    </xf>
    <xf numFmtId="0" fontId="45" fillId="3" borderId="0" xfId="0" applyFont="1" applyFill="1" applyProtection="1">
      <protection hidden="1"/>
    </xf>
    <xf numFmtId="0" fontId="22" fillId="0" borderId="1" xfId="0" applyFont="1" applyBorder="1" applyAlignment="1" applyProtection="1">
      <alignment vertical="top" wrapText="1"/>
      <protection hidden="1"/>
    </xf>
    <xf numFmtId="0" fontId="21" fillId="0" borderId="1"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7" fillId="0" borderId="1" xfId="0" quotePrefix="1" applyFont="1" applyBorder="1" applyAlignment="1" applyProtection="1">
      <alignment vertical="top" wrapText="1"/>
      <protection hidden="1"/>
    </xf>
    <xf numFmtId="0" fontId="17" fillId="0" borderId="1" xfId="0" applyFont="1" applyBorder="1" applyAlignment="1" applyProtection="1">
      <alignment vertical="top" wrapText="1"/>
      <protection hidden="1"/>
    </xf>
    <xf numFmtId="0" fontId="1" fillId="0" borderId="1" xfId="1" applyFill="1" applyBorder="1" applyAlignment="1" applyProtection="1">
      <alignment vertical="top" wrapText="1"/>
      <protection hidden="1"/>
    </xf>
    <xf numFmtId="0" fontId="19" fillId="0" borderId="1" xfId="0" applyFont="1" applyBorder="1" applyAlignment="1" applyProtection="1">
      <alignment vertical="top" wrapText="1"/>
      <protection hidden="1"/>
    </xf>
    <xf numFmtId="0" fontId="18" fillId="0" borderId="1" xfId="0" applyFont="1" applyBorder="1" applyAlignment="1" applyProtection="1">
      <alignment vertical="top" wrapText="1"/>
      <protection hidden="1"/>
    </xf>
    <xf numFmtId="0" fontId="12" fillId="0" borderId="1"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0" fontId="31" fillId="0" borderId="1" xfId="1" applyFont="1" applyFill="1" applyBorder="1" applyAlignment="1" applyProtection="1">
      <alignment vertical="top" wrapText="1"/>
      <protection hidden="1"/>
    </xf>
    <xf numFmtId="0" fontId="24" fillId="0" borderId="1" xfId="1" applyFont="1" applyFill="1" applyBorder="1" applyAlignment="1" applyProtection="1">
      <alignment vertical="top" wrapText="1"/>
      <protection hidden="1"/>
    </xf>
    <xf numFmtId="0" fontId="14" fillId="0" borderId="1" xfId="1" applyFont="1" applyFill="1" applyBorder="1" applyAlignment="1" applyProtection="1">
      <alignment vertical="top" wrapText="1"/>
      <protection hidden="1"/>
    </xf>
    <xf numFmtId="0" fontId="9" fillId="3" borderId="1" xfId="0" applyFont="1" applyFill="1" applyBorder="1" applyAlignment="1" applyProtection="1">
      <alignment vertical="top"/>
      <protection hidden="1"/>
    </xf>
    <xf numFmtId="0" fontId="10" fillId="3" borderId="1" xfId="0" applyFont="1" applyFill="1" applyBorder="1" applyAlignment="1" applyProtection="1">
      <alignment vertical="top" wrapText="1"/>
      <protection hidden="1"/>
    </xf>
    <xf numFmtId="0" fontId="15" fillId="3" borderId="1" xfId="0" applyFont="1" applyFill="1" applyBorder="1" applyAlignment="1" applyProtection="1">
      <alignment vertical="top" wrapText="1"/>
      <protection hidden="1"/>
    </xf>
    <xf numFmtId="0" fontId="0" fillId="3" borderId="1" xfId="0" applyFill="1" applyBorder="1" applyAlignment="1" applyProtection="1">
      <alignment vertical="top" wrapText="1"/>
      <protection hidden="1"/>
    </xf>
    <xf numFmtId="0" fontId="2" fillId="3" borderId="1" xfId="0" applyFont="1" applyFill="1" applyBorder="1" applyAlignment="1" applyProtection="1">
      <alignment horizontal="left" vertical="top" wrapText="1"/>
      <protection hidden="1"/>
    </xf>
    <xf numFmtId="0" fontId="2" fillId="12" borderId="1" xfId="0" applyFont="1" applyFill="1" applyBorder="1" applyAlignment="1" applyProtection="1">
      <alignment vertical="top" wrapText="1"/>
      <protection hidden="1"/>
    </xf>
    <xf numFmtId="0" fontId="44" fillId="0" borderId="0" xfId="0" applyFont="1" applyAlignment="1">
      <alignment horizontal="left" vertical="center" wrapText="1"/>
    </xf>
    <xf numFmtId="0" fontId="0" fillId="8" borderId="1" xfId="0" applyFill="1" applyBorder="1" applyAlignment="1" applyProtection="1">
      <alignment vertical="top" wrapText="1"/>
      <protection hidden="1"/>
    </xf>
    <xf numFmtId="0" fontId="35" fillId="4" borderId="0" xfId="0" applyFont="1" applyFill="1" applyAlignment="1" applyProtection="1">
      <alignment horizontal="left" vertical="center" wrapText="1"/>
      <protection hidden="1"/>
    </xf>
    <xf numFmtId="0" fontId="35" fillId="4" borderId="2" xfId="0" applyFont="1" applyFill="1" applyBorder="1" applyAlignment="1" applyProtection="1">
      <alignment vertical="center" wrapText="1"/>
      <protection hidden="1"/>
    </xf>
    <xf numFmtId="0" fontId="31" fillId="0" borderId="1" xfId="0" applyFont="1" applyBorder="1" applyAlignment="1" applyProtection="1">
      <alignment vertical="top" wrapText="1"/>
      <protection hidden="1"/>
    </xf>
    <xf numFmtId="0" fontId="0" fillId="3" borderId="0" xfId="0" applyFill="1" applyAlignment="1">
      <alignment wrapText="1"/>
    </xf>
    <xf numFmtId="0" fontId="35" fillId="4" borderId="5" xfId="0" applyFont="1" applyFill="1" applyBorder="1" applyAlignment="1" applyProtection="1">
      <alignment horizontal="left" vertical="center" wrapText="1"/>
      <protection hidden="1"/>
    </xf>
    <xf numFmtId="0" fontId="35" fillId="4" borderId="0" xfId="0" applyFont="1" applyFill="1" applyAlignment="1" applyProtection="1">
      <alignment horizontal="center" vertical="center" wrapText="1"/>
      <protection hidden="1"/>
    </xf>
    <xf numFmtId="0" fontId="86" fillId="0" borderId="1" xfId="0" applyFont="1" applyBorder="1" applyAlignment="1" applyProtection="1">
      <alignment vertical="top" wrapText="1"/>
      <protection hidden="1"/>
    </xf>
    <xf numFmtId="0" fontId="0" fillId="11" borderId="11" xfId="0" applyFill="1" applyBorder="1" applyAlignment="1">
      <alignment wrapText="1"/>
    </xf>
    <xf numFmtId="0" fontId="0" fillId="11" borderId="12" xfId="0" applyFill="1" applyBorder="1" applyAlignment="1">
      <alignment wrapText="1"/>
    </xf>
    <xf numFmtId="0" fontId="0" fillId="11" borderId="13" xfId="0" applyFill="1" applyBorder="1" applyAlignment="1">
      <alignment wrapText="1"/>
    </xf>
    <xf numFmtId="0" fontId="55" fillId="0" borderId="0" xfId="0" applyFont="1" applyAlignment="1">
      <alignment horizontal="center" wrapText="1"/>
    </xf>
    <xf numFmtId="0" fontId="34" fillId="13" borderId="7" xfId="0" applyFont="1" applyFill="1" applyBorder="1" applyAlignment="1" applyProtection="1">
      <alignment horizontal="center" wrapText="1"/>
      <protection locked="0" hidden="1"/>
    </xf>
    <xf numFmtId="0" fontId="34" fillId="13" borderId="8" xfId="0" applyFont="1" applyFill="1" applyBorder="1" applyAlignment="1" applyProtection="1">
      <alignment horizontal="center" wrapText="1"/>
      <protection locked="0" hidden="1"/>
    </xf>
    <xf numFmtId="0" fontId="69" fillId="8" borderId="1" xfId="0" applyFont="1" applyFill="1" applyBorder="1" applyAlignment="1" applyProtection="1">
      <alignment vertical="top" wrapText="1"/>
      <protection hidden="1"/>
    </xf>
    <xf numFmtId="0" fontId="80" fillId="3" borderId="1" xfId="0" applyFont="1" applyFill="1" applyBorder="1" applyAlignment="1" applyProtection="1">
      <alignment vertical="top"/>
      <protection hidden="1"/>
    </xf>
    <xf numFmtId="0" fontId="81" fillId="3" borderId="1" xfId="0" applyFont="1" applyFill="1" applyBorder="1" applyAlignment="1" applyProtection="1">
      <alignment vertical="top" wrapText="1"/>
      <protection hidden="1"/>
    </xf>
    <xf numFmtId="0" fontId="14" fillId="0" borderId="1" xfId="0" applyFont="1" applyBorder="1" applyAlignment="1" applyProtection="1">
      <alignment vertical="top" wrapText="1"/>
      <protection hidden="1"/>
    </xf>
    <xf numFmtId="0" fontId="37" fillId="4" borderId="0" xfId="0" applyFont="1" applyFill="1" applyAlignment="1" applyProtection="1">
      <alignment horizontal="left" vertical="center" wrapText="1"/>
      <protection hidden="1"/>
    </xf>
    <xf numFmtId="0" fontId="48" fillId="5" borderId="16" xfId="0" applyFont="1" applyFill="1" applyBorder="1" applyAlignment="1">
      <alignment horizontal="center" vertical="center" wrapText="1"/>
    </xf>
    <xf numFmtId="0" fontId="44" fillId="0" borderId="0" xfId="0" applyFont="1" applyAlignment="1">
      <alignment horizontal="center" vertical="center"/>
    </xf>
    <xf numFmtId="0" fontId="48" fillId="5" borderId="3" xfId="0" applyFont="1" applyFill="1" applyBorder="1" applyAlignment="1">
      <alignment horizontal="left" vertical="center" wrapText="1"/>
    </xf>
    <xf numFmtId="0" fontId="46" fillId="7" borderId="0" xfId="0" applyFont="1" applyFill="1" applyAlignment="1" applyProtection="1">
      <alignment horizontal="center" vertical="center" wrapText="1"/>
      <protection hidden="1"/>
    </xf>
    <xf numFmtId="0" fontId="91" fillId="0" borderId="0" xfId="0" applyFont="1" applyAlignment="1">
      <alignment horizontal="left" vertical="top" wrapText="1"/>
    </xf>
    <xf numFmtId="0" fontId="91" fillId="0" borderId="0" xfId="0" applyFont="1" applyAlignment="1">
      <alignment horizontal="left" vertical="center" wrapText="1"/>
    </xf>
    <xf numFmtId="14" fontId="0" fillId="0" borderId="0" xfId="0" applyNumberFormat="1" applyAlignment="1" applyProtection="1">
      <alignment horizontal="left" vertical="top"/>
      <protection hidden="1"/>
    </xf>
    <xf numFmtId="0" fontId="0" fillId="4" borderId="8" xfId="0" applyFill="1" applyBorder="1" applyAlignment="1">
      <alignment wrapText="1"/>
    </xf>
    <xf numFmtId="0" fontId="0" fillId="4" borderId="9" xfId="0" applyFill="1" applyBorder="1" applyAlignment="1">
      <alignment wrapText="1"/>
    </xf>
    <xf numFmtId="15" fontId="35" fillId="0" borderId="9" xfId="0" applyNumberFormat="1" applyFont="1" applyBorder="1" applyAlignment="1" applyProtection="1">
      <alignment horizontal="center" vertical="center" wrapText="1"/>
      <protection locked="0" hidden="1"/>
    </xf>
    <xf numFmtId="165" fontId="35" fillId="0" borderId="6" xfId="0" applyNumberFormat="1" applyFont="1" applyBorder="1" applyAlignment="1" applyProtection="1">
      <alignment horizontal="center" vertical="center" wrapText="1"/>
      <protection locked="0" hidden="1"/>
    </xf>
    <xf numFmtId="0" fontId="42" fillId="4" borderId="2" xfId="0" applyFont="1" applyFill="1" applyBorder="1" applyAlignment="1" applyProtection="1">
      <alignment horizontal="left" vertical="center" wrapText="1"/>
      <protection hidden="1"/>
    </xf>
    <xf numFmtId="164" fontId="35" fillId="0" borderId="9" xfId="0" applyNumberFormat="1" applyFont="1" applyBorder="1" applyAlignment="1" applyProtection="1">
      <alignment horizontal="center" vertical="center" wrapText="1"/>
      <protection locked="0" hidden="1"/>
    </xf>
    <xf numFmtId="165" fontId="35" fillId="0" borderId="22" xfId="0" applyNumberFormat="1" applyFont="1" applyBorder="1" applyAlignment="1" applyProtection="1">
      <alignment horizontal="center" vertical="center" wrapText="1"/>
      <protection locked="0" hidden="1"/>
    </xf>
    <xf numFmtId="0" fontId="46" fillId="7" borderId="1" xfId="0" applyFont="1" applyFill="1" applyBorder="1" applyAlignment="1" applyProtection="1">
      <alignment vertical="center" wrapText="1"/>
      <protection hidden="1"/>
    </xf>
    <xf numFmtId="0" fontId="46" fillId="7" borderId="1" xfId="0" applyFont="1" applyFill="1" applyBorder="1" applyAlignment="1" applyProtection="1">
      <alignment horizontal="left" vertical="center" wrapText="1"/>
      <protection hidden="1"/>
    </xf>
    <xf numFmtId="0" fontId="46" fillId="7" borderId="1" xfId="0" applyFont="1" applyFill="1" applyBorder="1" applyAlignment="1" applyProtection="1">
      <alignment horizontal="center" vertical="center" wrapText="1"/>
      <protection hidden="1"/>
    </xf>
    <xf numFmtId="0" fontId="0" fillId="7" borderId="1" xfId="0" applyFill="1" applyBorder="1" applyAlignment="1">
      <alignment vertical="center" wrapText="1"/>
    </xf>
    <xf numFmtId="0" fontId="93" fillId="4" borderId="4" xfId="0" applyFont="1" applyFill="1" applyBorder="1" applyAlignment="1" applyProtection="1">
      <alignment vertical="center" wrapText="1"/>
      <protection hidden="1"/>
    </xf>
    <xf numFmtId="0" fontId="37" fillId="4" borderId="4" xfId="0" applyFont="1" applyFill="1" applyBorder="1" applyAlignment="1" applyProtection="1">
      <alignment vertical="center" wrapText="1"/>
      <protection hidden="1"/>
    </xf>
    <xf numFmtId="0" fontId="37" fillId="4" borderId="2" xfId="0" applyFont="1" applyFill="1" applyBorder="1" applyAlignment="1" applyProtection="1">
      <alignment horizontal="center" vertical="center" wrapText="1"/>
      <protection hidden="1"/>
    </xf>
    <xf numFmtId="0" fontId="37" fillId="4" borderId="7" xfId="0" applyFont="1" applyFill="1" applyBorder="1" applyAlignment="1" applyProtection="1">
      <alignment horizontal="left" vertical="center" wrapText="1"/>
      <protection hidden="1"/>
    </xf>
    <xf numFmtId="0" fontId="88" fillId="4" borderId="8" xfId="1" applyFont="1" applyFill="1" applyBorder="1" applyAlignment="1" applyProtection="1">
      <alignment horizontal="left" vertical="center" wrapText="1"/>
      <protection hidden="1"/>
    </xf>
    <xf numFmtId="0" fontId="46" fillId="5" borderId="1" xfId="0" applyFont="1" applyFill="1" applyBorder="1" applyAlignment="1" applyProtection="1">
      <alignment vertical="center" wrapText="1"/>
      <protection hidden="1"/>
    </xf>
    <xf numFmtId="0" fontId="46" fillId="5" borderId="1" xfId="0" applyFont="1" applyFill="1" applyBorder="1" applyAlignment="1" applyProtection="1">
      <alignment horizontal="center" vertical="center" wrapText="1"/>
      <protection hidden="1"/>
    </xf>
    <xf numFmtId="0" fontId="46" fillId="5" borderId="15" xfId="0" applyFont="1" applyFill="1" applyBorder="1" applyAlignment="1" applyProtection="1">
      <alignment horizontal="center" vertical="center" wrapText="1"/>
      <protection hidden="1"/>
    </xf>
    <xf numFmtId="0" fontId="46" fillId="5" borderId="16" xfId="0" applyFont="1" applyFill="1" applyBorder="1" applyAlignment="1" applyProtection="1">
      <alignment horizontal="center" vertical="center" wrapText="1"/>
      <protection hidden="1"/>
    </xf>
    <xf numFmtId="0" fontId="28" fillId="0" borderId="0" xfId="0" applyFont="1" applyAlignment="1">
      <alignment horizontal="center" vertical="center" wrapText="1"/>
    </xf>
    <xf numFmtId="0" fontId="42" fillId="4" borderId="0" xfId="0" applyFont="1" applyFill="1" applyAlignment="1" applyProtection="1">
      <alignment vertical="center" wrapText="1"/>
      <protection hidden="1"/>
    </xf>
    <xf numFmtId="165" fontId="42" fillId="4" borderId="0" xfId="0" applyNumberFormat="1" applyFont="1" applyFill="1" applyAlignment="1" applyProtection="1">
      <alignment horizontal="center" vertical="center" wrapText="1"/>
      <protection hidden="1"/>
    </xf>
    <xf numFmtId="2" fontId="42" fillId="4" borderId="0" xfId="0" applyNumberFormat="1" applyFont="1" applyFill="1" applyAlignment="1" applyProtection="1">
      <alignment horizontal="center" vertical="center" wrapText="1"/>
      <protection hidden="1"/>
    </xf>
    <xf numFmtId="8" fontId="42" fillId="4" borderId="4" xfId="0" applyNumberFormat="1" applyFont="1" applyFill="1" applyBorder="1" applyAlignment="1" applyProtection="1">
      <alignment horizontal="center" vertical="center" wrapText="1"/>
      <protection hidden="1"/>
    </xf>
    <xf numFmtId="0" fontId="49" fillId="0" borderId="0" xfId="0" applyFont="1" applyAlignment="1">
      <alignment vertical="center" wrapText="1"/>
    </xf>
    <xf numFmtId="0" fontId="42" fillId="6" borderId="2" xfId="0" applyFont="1" applyFill="1" applyBorder="1" applyAlignment="1" applyProtection="1">
      <alignment horizontal="left" vertical="center" wrapText="1"/>
      <protection hidden="1"/>
    </xf>
    <xf numFmtId="0" fontId="46" fillId="6" borderId="0" xfId="0" applyFont="1" applyFill="1" applyAlignment="1" applyProtection="1">
      <alignment vertical="center" wrapText="1"/>
      <protection hidden="1"/>
    </xf>
    <xf numFmtId="0" fontId="46" fillId="6" borderId="0" xfId="0" applyFont="1" applyFill="1" applyAlignment="1" applyProtection="1">
      <alignment horizontal="center" vertical="center" wrapText="1"/>
      <protection hidden="1"/>
    </xf>
    <xf numFmtId="164" fontId="46" fillId="6" borderId="0" xfId="0" applyNumberFormat="1" applyFont="1" applyFill="1" applyAlignment="1" applyProtection="1">
      <alignment horizontal="center" vertical="center" wrapText="1"/>
      <protection hidden="1"/>
    </xf>
    <xf numFmtId="165" fontId="46" fillId="6" borderId="0" xfId="0" applyNumberFormat="1" applyFont="1" applyFill="1" applyAlignment="1" applyProtection="1">
      <alignment horizontal="center" vertical="center" wrapText="1"/>
      <protection hidden="1"/>
    </xf>
    <xf numFmtId="0" fontId="46" fillId="6" borderId="4" xfId="0" applyFont="1" applyFill="1" applyBorder="1" applyAlignment="1" applyProtection="1">
      <alignment vertical="center" wrapText="1"/>
      <protection hidden="1"/>
    </xf>
    <xf numFmtId="164" fontId="35" fillId="4" borderId="0" xfId="0" applyNumberFormat="1" applyFont="1" applyFill="1" applyAlignment="1" applyProtection="1">
      <alignment horizontal="center" vertical="center" wrapText="1"/>
      <protection hidden="1"/>
    </xf>
    <xf numFmtId="165" fontId="35" fillId="4" borderId="0" xfId="0" applyNumberFormat="1" applyFont="1" applyFill="1" applyAlignment="1" applyProtection="1">
      <alignment horizontal="center" vertical="center" wrapText="1"/>
      <protection hidden="1"/>
    </xf>
    <xf numFmtId="2" fontId="35" fillId="4" borderId="4" xfId="0" applyNumberFormat="1" applyFont="1" applyFill="1" applyBorder="1" applyAlignment="1" applyProtection="1">
      <alignment horizontal="center" vertical="center" wrapText="1"/>
      <protection hidden="1"/>
    </xf>
    <xf numFmtId="2" fontId="45" fillId="0" borderId="0" xfId="0" applyNumberFormat="1" applyFont="1" applyAlignment="1">
      <alignment horizontal="center" vertical="center" wrapText="1"/>
    </xf>
    <xf numFmtId="0" fontId="50" fillId="0" borderId="0" xfId="0" applyFont="1" applyAlignment="1">
      <alignment vertical="center" wrapText="1"/>
    </xf>
    <xf numFmtId="0" fontId="49" fillId="6" borderId="2" xfId="0" applyFont="1" applyFill="1" applyBorder="1" applyAlignment="1" applyProtection="1">
      <alignment vertical="center" wrapText="1"/>
      <protection hidden="1"/>
    </xf>
    <xf numFmtId="0" fontId="51" fillId="6" borderId="0" xfId="0" applyFont="1" applyFill="1" applyAlignment="1" applyProtection="1">
      <alignment vertical="center" wrapText="1"/>
      <protection hidden="1"/>
    </xf>
    <xf numFmtId="0" fontId="51" fillId="6" borderId="0" xfId="0" applyFont="1" applyFill="1" applyAlignment="1" applyProtection="1">
      <alignment horizontal="center" vertical="center" wrapText="1"/>
      <protection hidden="1"/>
    </xf>
    <xf numFmtId="164" fontId="51" fillId="6" borderId="0" xfId="0" applyNumberFormat="1" applyFont="1" applyFill="1" applyAlignment="1" applyProtection="1">
      <alignment horizontal="center" vertical="center" wrapText="1"/>
      <protection hidden="1"/>
    </xf>
    <xf numFmtId="165" fontId="51" fillId="6" borderId="0" xfId="0" applyNumberFormat="1" applyFont="1" applyFill="1" applyAlignment="1" applyProtection="1">
      <alignment horizontal="center" vertical="center" wrapText="1"/>
      <protection hidden="1"/>
    </xf>
    <xf numFmtId="8" fontId="51" fillId="6" borderId="4" xfId="0" applyNumberFormat="1" applyFont="1" applyFill="1" applyBorder="1" applyAlignment="1" applyProtection="1">
      <alignment horizontal="center" vertical="center" wrapText="1"/>
      <protection hidden="1"/>
    </xf>
    <xf numFmtId="8" fontId="51" fillId="0" borderId="0" xfId="0" applyNumberFormat="1" applyFont="1" applyAlignment="1">
      <alignment horizontal="center" vertical="center" wrapText="1"/>
    </xf>
    <xf numFmtId="0" fontId="16" fillId="0" borderId="0" xfId="0" applyFont="1" applyAlignment="1">
      <alignment vertical="center" wrapText="1"/>
    </xf>
    <xf numFmtId="0" fontId="94" fillId="4" borderId="0" xfId="0" applyFont="1" applyFill="1" applyAlignment="1" applyProtection="1">
      <alignment horizontal="left" vertical="center" wrapText="1"/>
      <protection hidden="1"/>
    </xf>
    <xf numFmtId="0" fontId="34" fillId="3" borderId="16" xfId="0" applyFont="1" applyFill="1" applyBorder="1" applyAlignment="1" applyProtection="1">
      <alignment vertical="center" wrapText="1"/>
      <protection locked="0"/>
    </xf>
    <xf numFmtId="0" fontId="95" fillId="3" borderId="15" xfId="0" applyFont="1" applyFill="1" applyBorder="1" applyAlignment="1" applyProtection="1">
      <alignment vertical="center" wrapText="1"/>
      <protection locked="0"/>
    </xf>
    <xf numFmtId="0" fontId="37" fillId="4" borderId="0" xfId="0" applyFont="1" applyFill="1" applyAlignment="1" applyProtection="1">
      <alignment horizontal="left" wrapText="1"/>
      <protection locked="0" hidden="1"/>
    </xf>
    <xf numFmtId="0" fontId="37" fillId="0" borderId="6" xfId="0" applyFont="1" applyBorder="1" applyAlignment="1" applyProtection="1">
      <alignment horizontal="left" vertical="center" wrapText="1"/>
      <protection locked="0" hidden="1"/>
    </xf>
    <xf numFmtId="0" fontId="96" fillId="0" borderId="8" xfId="0" applyFont="1" applyBorder="1" applyAlignment="1" applyProtection="1">
      <alignment vertical="top" wrapText="1"/>
      <protection locked="0" hidden="1"/>
    </xf>
    <xf numFmtId="0" fontId="96" fillId="0" borderId="8" xfId="0" applyFont="1" applyBorder="1" applyAlignment="1" applyProtection="1">
      <alignment vertical="top" wrapText="1"/>
      <protection hidden="1"/>
    </xf>
    <xf numFmtId="0" fontId="64" fillId="0" borderId="8" xfId="0" applyFont="1" applyBorder="1" applyAlignment="1" applyProtection="1">
      <alignment vertical="top" wrapText="1"/>
      <protection locked="0" hidden="1"/>
    </xf>
    <xf numFmtId="0" fontId="37" fillId="0" borderId="8" xfId="0" applyFont="1" applyBorder="1" applyAlignment="1" applyProtection="1">
      <alignment vertical="top" wrapText="1"/>
      <protection hidden="1"/>
    </xf>
    <xf numFmtId="0" fontId="97" fillId="0" borderId="8" xfId="0" applyFont="1" applyBorder="1" applyAlignment="1" applyProtection="1">
      <alignment vertical="top" wrapText="1"/>
      <protection hidden="1"/>
    </xf>
    <xf numFmtId="0" fontId="40" fillId="4" borderId="0" xfId="0" applyFont="1" applyFill="1" applyAlignment="1" applyProtection="1">
      <alignment horizontal="left" vertical="center" wrapText="1"/>
      <protection hidden="1"/>
    </xf>
    <xf numFmtId="0" fontId="51" fillId="0" borderId="0" xfId="0" applyFont="1" applyAlignment="1" applyProtection="1">
      <alignment horizontal="center" vertical="center" wrapText="1"/>
      <protection hidden="1"/>
    </xf>
    <xf numFmtId="8" fontId="98" fillId="0" borderId="0" xfId="0" applyNumberFormat="1" applyFont="1" applyAlignment="1">
      <alignment horizontal="left" vertical="center" wrapText="1"/>
    </xf>
    <xf numFmtId="0" fontId="91" fillId="7" borderId="13" xfId="0" applyFont="1" applyFill="1" applyBorder="1" applyAlignment="1" applyProtection="1">
      <alignment horizontal="left" vertical="center" wrapText="1"/>
      <protection hidden="1"/>
    </xf>
    <xf numFmtId="0" fontId="103" fillId="0" borderId="0" xfId="0" applyFont="1" applyAlignment="1" applyProtection="1">
      <alignment vertical="top"/>
      <protection hidden="1"/>
    </xf>
    <xf numFmtId="49" fontId="104" fillId="3" borderId="1" xfId="0" applyNumberFormat="1" applyFont="1" applyFill="1" applyBorder="1" applyAlignment="1" applyProtection="1">
      <alignment horizontal="center" vertical="center" wrapText="1"/>
      <protection locked="0"/>
    </xf>
    <xf numFmtId="0" fontId="88" fillId="0" borderId="8" xfId="1" applyFont="1" applyFill="1" applyBorder="1" applyAlignment="1" applyProtection="1">
      <alignment vertical="top" wrapText="1"/>
      <protection locked="0" hidden="1"/>
    </xf>
    <xf numFmtId="0" fontId="45" fillId="2" borderId="0" xfId="0" applyFont="1" applyFill="1" applyAlignment="1" applyProtection="1">
      <alignment vertical="top"/>
      <protection locked="0" hidden="1"/>
    </xf>
    <xf numFmtId="0" fontId="55"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wrapText="1"/>
    </xf>
    <xf numFmtId="0" fontId="6" fillId="8" borderId="0" xfId="0" applyFont="1" applyFill="1"/>
    <xf numFmtId="0" fontId="26" fillId="0" borderId="0" xfId="0" applyFont="1"/>
    <xf numFmtId="0" fontId="105" fillId="0" borderId="0" xfId="0" applyFont="1" applyAlignment="1">
      <alignment wrapText="1"/>
    </xf>
    <xf numFmtId="0" fontId="0" fillId="14" borderId="1" xfId="0" applyFill="1" applyBorder="1" applyAlignment="1" applyProtection="1">
      <alignment vertical="top" wrapText="1"/>
      <protection hidden="1"/>
    </xf>
    <xf numFmtId="0" fontId="31" fillId="14" borderId="1" xfId="0" applyFont="1" applyFill="1" applyBorder="1" applyAlignment="1" applyProtection="1">
      <alignment vertical="top" wrapText="1"/>
      <protection hidden="1"/>
    </xf>
    <xf numFmtId="0" fontId="0" fillId="14" borderId="0" xfId="0" applyFill="1" applyAlignment="1" applyProtection="1">
      <alignment vertical="top" wrapText="1"/>
      <protection hidden="1"/>
    </xf>
    <xf numFmtId="0" fontId="26" fillId="0" borderId="0" xfId="0" applyFont="1" applyAlignment="1" applyProtection="1">
      <alignment vertical="top"/>
      <protection hidden="1"/>
    </xf>
    <xf numFmtId="8" fontId="0" fillId="0" borderId="1" xfId="0" applyNumberFormat="1" applyBorder="1" applyAlignment="1">
      <alignment horizontal="center"/>
    </xf>
    <xf numFmtId="0" fontId="1" fillId="0" borderId="0" xfId="1" applyAlignment="1" applyProtection="1">
      <alignment vertical="center"/>
    </xf>
    <xf numFmtId="0" fontId="0" fillId="8" borderId="0" xfId="0" applyFill="1" applyAlignment="1" applyProtection="1">
      <alignment vertical="top" wrapText="1"/>
      <protection hidden="1"/>
    </xf>
    <xf numFmtId="0" fontId="106" fillId="3" borderId="0" xfId="0" applyFont="1" applyFill="1" applyAlignment="1" applyProtection="1">
      <alignment wrapText="1"/>
      <protection locked="0" hidden="1"/>
    </xf>
    <xf numFmtId="0" fontId="74" fillId="0" borderId="1" xfId="0" applyFont="1" applyBorder="1" applyAlignment="1" applyProtection="1">
      <alignment vertical="top" wrapText="1"/>
      <protection hidden="1"/>
    </xf>
    <xf numFmtId="0" fontId="10" fillId="0" borderId="1" xfId="0" applyFont="1" applyBorder="1" applyAlignment="1" applyProtection="1">
      <alignment vertical="top" wrapText="1"/>
      <protection hidden="1"/>
    </xf>
    <xf numFmtId="0" fontId="9" fillId="0" borderId="1" xfId="0" applyFont="1" applyBorder="1" applyAlignment="1" applyProtection="1">
      <alignment vertical="top"/>
      <protection hidden="1"/>
    </xf>
    <xf numFmtId="0" fontId="10" fillId="0" borderId="1" xfId="0" applyFont="1" applyBorder="1" applyAlignment="1" applyProtection="1">
      <alignment vertical="top"/>
      <protection hidden="1"/>
    </xf>
    <xf numFmtId="0" fontId="81" fillId="0" borderId="1" xfId="0" applyFont="1" applyBorder="1" applyAlignment="1" applyProtection="1">
      <alignment vertical="top" wrapText="1"/>
      <protection hidden="1"/>
    </xf>
    <xf numFmtId="0" fontId="0" fillId="0" borderId="1" xfId="0" applyBorder="1" applyAlignment="1" applyProtection="1">
      <alignment vertical="top"/>
      <protection hidden="1"/>
    </xf>
    <xf numFmtId="0" fontId="2" fillId="0" borderId="0" xfId="0" applyFont="1" applyAlignment="1" applyProtection="1">
      <alignment vertical="top" wrapText="1"/>
      <protection hidden="1"/>
    </xf>
    <xf numFmtId="0" fontId="0" fillId="0" borderId="16" xfId="0" applyBorder="1" applyAlignment="1" applyProtection="1">
      <alignment vertical="top" wrapText="1"/>
      <protection hidden="1"/>
    </xf>
    <xf numFmtId="0" fontId="0" fillId="8" borderId="17" xfId="0" applyFill="1" applyBorder="1" applyAlignment="1" applyProtection="1">
      <alignment vertical="top" wrapText="1"/>
      <protection hidden="1"/>
    </xf>
    <xf numFmtId="0" fontId="2" fillId="12" borderId="17" xfId="0" applyFont="1" applyFill="1" applyBorder="1" applyAlignment="1" applyProtection="1">
      <alignment vertical="top" wrapText="1"/>
      <protection hidden="1"/>
    </xf>
    <xf numFmtId="0" fontId="70" fillId="12" borderId="17" xfId="0" applyFont="1" applyFill="1"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27" xfId="0" applyBorder="1" applyAlignment="1" applyProtection="1">
      <alignment vertical="top" wrapText="1"/>
      <protection hidden="1"/>
    </xf>
    <xf numFmtId="0" fontId="0" fillId="8" borderId="27" xfId="0" applyFill="1" applyBorder="1" applyAlignment="1" applyProtection="1">
      <alignment vertical="top" wrapText="1"/>
      <protection hidden="1"/>
    </xf>
    <xf numFmtId="0" fontId="9" fillId="3" borderId="28" xfId="0" applyFont="1" applyFill="1" applyBorder="1" applyAlignment="1" applyProtection="1">
      <alignment vertical="top"/>
      <protection hidden="1"/>
    </xf>
    <xf numFmtId="0" fontId="9" fillId="0" borderId="28" xfId="0" applyFont="1" applyBorder="1" applyAlignment="1" applyProtection="1">
      <alignment vertical="top"/>
      <protection hidden="1"/>
    </xf>
    <xf numFmtId="0" fontId="9" fillId="3" borderId="27" xfId="0" applyFont="1" applyFill="1" applyBorder="1" applyAlignment="1" applyProtection="1">
      <alignment vertical="top"/>
      <protection hidden="1"/>
    </xf>
    <xf numFmtId="0" fontId="89" fillId="3" borderId="27" xfId="0" applyFont="1" applyFill="1" applyBorder="1" applyAlignment="1" applyProtection="1">
      <alignment vertical="top" wrapText="1"/>
      <protection hidden="1"/>
    </xf>
    <xf numFmtId="0" fontId="28" fillId="10" borderId="1" xfId="0" applyFont="1" applyFill="1" applyBorder="1" applyAlignment="1" applyProtection="1">
      <alignment vertical="top" wrapText="1"/>
      <protection hidden="1"/>
    </xf>
    <xf numFmtId="0" fontId="5" fillId="10" borderId="1" xfId="0" applyFont="1" applyFill="1" applyBorder="1" applyAlignment="1" applyProtection="1">
      <alignment vertical="top" wrapText="1"/>
      <protection hidden="1"/>
    </xf>
    <xf numFmtId="0" fontId="44" fillId="2" borderId="0" xfId="0" applyFont="1" applyFill="1" applyAlignment="1" applyProtection="1">
      <alignment vertical="center"/>
      <protection hidden="1"/>
    </xf>
    <xf numFmtId="0" fontId="67" fillId="3" borderId="0" xfId="0" applyFont="1" applyFill="1" applyAlignment="1" applyProtection="1">
      <alignment vertical="center" wrapText="1"/>
      <protection hidden="1"/>
    </xf>
    <xf numFmtId="0" fontId="44" fillId="3" borderId="0" xfId="0" applyFont="1" applyFill="1" applyAlignment="1" applyProtection="1">
      <alignment vertical="center"/>
      <protection locked="0" hidden="1"/>
    </xf>
    <xf numFmtId="0" fontId="44" fillId="0" borderId="0" xfId="0" applyFont="1" applyAlignment="1" applyProtection="1">
      <alignment vertical="center"/>
      <protection locked="0" hidden="1"/>
    </xf>
    <xf numFmtId="0" fontId="107" fillId="13" borderId="8" xfId="1" applyFont="1" applyFill="1" applyBorder="1" applyAlignment="1" applyProtection="1">
      <alignment horizontal="center" vertical="center" wrapText="1"/>
      <protection locked="0" hidden="1"/>
    </xf>
    <xf numFmtId="0" fontId="107" fillId="13" borderId="9" xfId="1" applyFont="1" applyFill="1" applyBorder="1" applyAlignment="1" applyProtection="1">
      <alignment horizontal="center" vertical="center" wrapText="1"/>
      <protection locked="0" hidden="1"/>
    </xf>
    <xf numFmtId="0" fontId="108" fillId="3" borderId="0" xfId="0" applyFont="1" applyFill="1" applyProtection="1">
      <protection hidden="1"/>
    </xf>
    <xf numFmtId="0" fontId="100" fillId="11" borderId="11" xfId="0" applyFont="1" applyFill="1" applyBorder="1" applyAlignment="1" applyProtection="1">
      <alignment vertical="center" wrapText="1"/>
      <protection hidden="1"/>
    </xf>
    <xf numFmtId="0" fontId="100" fillId="11" borderId="13" xfId="0" applyFont="1" applyFill="1" applyBorder="1" applyAlignment="1" applyProtection="1">
      <alignment vertical="center" wrapText="1"/>
      <protection hidden="1"/>
    </xf>
    <xf numFmtId="0" fontId="107" fillId="13" borderId="8" xfId="1" applyFont="1" applyFill="1" applyBorder="1" applyAlignment="1" applyProtection="1">
      <alignment horizontal="center" vertical="center" wrapText="1"/>
      <protection locked="0" hidden="1"/>
    </xf>
    <xf numFmtId="0" fontId="107" fillId="13" borderId="8" xfId="1" applyFont="1" applyFill="1" applyBorder="1" applyAlignment="1" applyProtection="1">
      <alignment horizontal="center" vertical="center"/>
      <protection locked="0" hidden="1"/>
    </xf>
    <xf numFmtId="0" fontId="92" fillId="4" borderId="14" xfId="0" applyFont="1" applyFill="1" applyBorder="1" applyAlignment="1" applyProtection="1">
      <alignment horizontal="left" vertical="center" wrapText="1"/>
      <protection hidden="1"/>
    </xf>
    <xf numFmtId="0" fontId="92" fillId="4" borderId="10" xfId="0" applyFont="1" applyFill="1" applyBorder="1" applyAlignment="1" applyProtection="1">
      <alignment horizontal="left" vertical="center" wrapText="1"/>
      <protection hidden="1"/>
    </xf>
    <xf numFmtId="0" fontId="92" fillId="4" borderId="5" xfId="0" applyFont="1" applyFill="1" applyBorder="1" applyAlignment="1" applyProtection="1">
      <alignment horizontal="left" vertical="center" wrapText="1"/>
      <protection hidden="1"/>
    </xf>
    <xf numFmtId="0" fontId="90" fillId="4" borderId="11" xfId="0" applyFont="1" applyFill="1" applyBorder="1" applyAlignment="1" applyProtection="1">
      <alignment horizontal="center" vertical="center" wrapText="1"/>
      <protection hidden="1"/>
    </xf>
    <xf numFmtId="0" fontId="90" fillId="4" borderId="12" xfId="0" applyFont="1" applyFill="1" applyBorder="1" applyAlignment="1" applyProtection="1">
      <alignment horizontal="center" vertical="center" wrapText="1"/>
      <protection hidden="1"/>
    </xf>
    <xf numFmtId="0" fontId="90" fillId="4" borderId="13" xfId="0" applyFont="1" applyFill="1" applyBorder="1" applyAlignment="1" applyProtection="1">
      <alignment horizontal="center" vertical="center" wrapText="1"/>
      <protection hidden="1"/>
    </xf>
    <xf numFmtId="0" fontId="35" fillId="4" borderId="2"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35" fillId="4" borderId="24" xfId="0" applyFont="1" applyFill="1" applyBorder="1" applyAlignment="1" applyProtection="1">
      <alignment horizontal="left" vertical="center" wrapText="1"/>
      <protection hidden="1"/>
    </xf>
    <xf numFmtId="0" fontId="35" fillId="3" borderId="1" xfId="0" applyFont="1"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91" fillId="7" borderId="18" xfId="0" applyFont="1" applyFill="1" applyBorder="1" applyAlignment="1" applyProtection="1">
      <alignment horizontal="left" vertical="center" wrapText="1"/>
      <protection hidden="1"/>
    </xf>
    <xf numFmtId="0" fontId="91" fillId="7" borderId="19" xfId="0" applyFont="1" applyFill="1" applyBorder="1" applyAlignment="1" applyProtection="1">
      <alignment horizontal="left" vertical="center" wrapText="1"/>
      <protection hidden="1"/>
    </xf>
    <xf numFmtId="0" fontId="94" fillId="4" borderId="23" xfId="0" applyFont="1" applyFill="1" applyBorder="1" applyAlignment="1" applyProtection="1">
      <alignment horizontal="left" vertical="center" wrapText="1"/>
      <protection hidden="1"/>
    </xf>
    <xf numFmtId="0" fontId="94" fillId="4" borderId="0" xfId="0" applyFont="1" applyFill="1" applyAlignment="1" applyProtection="1">
      <alignment horizontal="left" vertical="center" wrapText="1"/>
      <protection hidden="1"/>
    </xf>
    <xf numFmtId="0" fontId="35" fillId="3" borderId="15" xfId="0" applyFont="1" applyFill="1" applyBorder="1" applyAlignment="1" applyProtection="1">
      <alignment horizontal="center" vertical="center" wrapText="1"/>
      <protection locked="0"/>
    </xf>
    <xf numFmtId="0" fontId="35" fillId="3" borderId="16" xfId="0" applyFont="1" applyFill="1" applyBorder="1" applyAlignment="1" applyProtection="1">
      <alignment horizontal="center" vertical="center" wrapText="1"/>
      <protection locked="0"/>
    </xf>
    <xf numFmtId="0" fontId="91" fillId="7" borderId="11" xfId="0" applyFont="1" applyFill="1" applyBorder="1" applyAlignment="1" applyProtection="1">
      <alignment horizontal="left" vertical="center" wrapText="1"/>
      <protection hidden="1"/>
    </xf>
    <xf numFmtId="0" fontId="91" fillId="7" borderId="12" xfId="0" applyFont="1" applyFill="1" applyBorder="1" applyAlignment="1" applyProtection="1">
      <alignment horizontal="left" vertical="center" wrapText="1"/>
      <protection hidden="1"/>
    </xf>
    <xf numFmtId="0" fontId="37" fillId="0" borderId="2"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7" fillId="0" borderId="4" xfId="0" applyFont="1" applyBorder="1" applyAlignment="1" applyProtection="1">
      <alignment horizontal="left" vertical="center" wrapText="1"/>
      <protection hidden="1"/>
    </xf>
    <xf numFmtId="0" fontId="92" fillId="4" borderId="2" xfId="0" applyFont="1" applyFill="1" applyBorder="1" applyAlignment="1" applyProtection="1">
      <alignment horizontal="left" wrapText="1"/>
      <protection hidden="1"/>
    </xf>
    <xf numFmtId="0" fontId="92" fillId="4" borderId="0" xfId="0" applyFont="1" applyFill="1" applyAlignment="1" applyProtection="1">
      <alignment horizontal="left" wrapText="1"/>
      <protection hidden="1"/>
    </xf>
    <xf numFmtId="0" fontId="35" fillId="4" borderId="2" xfId="0" applyFont="1" applyFill="1" applyBorder="1" applyAlignment="1" applyProtection="1">
      <alignment vertical="center" wrapText="1"/>
      <protection hidden="1"/>
    </xf>
    <xf numFmtId="0" fontId="35" fillId="4" borderId="0" xfId="0" applyFont="1" applyFill="1" applyAlignment="1" applyProtection="1">
      <alignment vertical="center" wrapText="1"/>
      <protection hidden="1"/>
    </xf>
    <xf numFmtId="0" fontId="42" fillId="4" borderId="2" xfId="0" applyFont="1" applyFill="1" applyBorder="1" applyAlignment="1" applyProtection="1">
      <alignment horizontal="left" wrapText="1"/>
      <protection hidden="1"/>
    </xf>
    <xf numFmtId="0" fontId="42" fillId="4" borderId="0" xfId="0" applyFont="1" applyFill="1" applyAlignment="1" applyProtection="1">
      <alignment horizontal="left" wrapText="1"/>
      <protection hidden="1"/>
    </xf>
    <xf numFmtId="0" fontId="42" fillId="4" borderId="21" xfId="0" applyFont="1" applyFill="1" applyBorder="1" applyAlignment="1" applyProtection="1">
      <alignment horizontal="left" wrapText="1"/>
      <protection hidden="1"/>
    </xf>
    <xf numFmtId="0" fontId="37" fillId="0" borderId="14" xfId="0" applyFont="1" applyBorder="1" applyAlignment="1" applyProtection="1">
      <alignment horizontal="left" vertical="center" wrapText="1"/>
      <protection hidden="1"/>
    </xf>
    <xf numFmtId="0" fontId="37" fillId="0" borderId="10" xfId="0" applyFont="1" applyBorder="1" applyAlignment="1" applyProtection="1">
      <alignment horizontal="left" vertical="center" wrapText="1"/>
      <protection hidden="1"/>
    </xf>
    <xf numFmtId="0" fontId="37" fillId="0" borderId="5" xfId="0" applyFont="1" applyBorder="1" applyAlignment="1" applyProtection="1">
      <alignment horizontal="left" vertical="center" wrapText="1"/>
      <protection hidden="1"/>
    </xf>
    <xf numFmtId="0" fontId="83" fillId="0" borderId="18" xfId="0" applyFont="1" applyBorder="1" applyAlignment="1" applyProtection="1">
      <alignment horizontal="center" wrapText="1"/>
      <protection locked="0" hidden="1"/>
    </xf>
    <xf numFmtId="0" fontId="83" fillId="0" borderId="20" xfId="0" applyFont="1" applyBorder="1" applyAlignment="1" applyProtection="1">
      <alignment horizontal="center" wrapText="1"/>
      <protection locked="0" hidden="1"/>
    </xf>
    <xf numFmtId="0" fontId="36" fillId="11" borderId="14" xfId="0" applyFont="1" applyFill="1" applyBorder="1" applyAlignment="1" applyProtection="1">
      <alignment horizontal="center" wrapText="1"/>
      <protection hidden="1"/>
    </xf>
    <xf numFmtId="0" fontId="36" fillId="11" borderId="10" xfId="0" applyFont="1" applyFill="1" applyBorder="1" applyAlignment="1" applyProtection="1">
      <alignment horizontal="center" wrapText="1"/>
      <protection hidden="1"/>
    </xf>
    <xf numFmtId="0" fontId="36" fillId="11" borderId="5" xfId="0" applyFont="1" applyFill="1" applyBorder="1" applyAlignment="1" applyProtection="1">
      <alignment horizontal="center" wrapText="1"/>
      <protection hidden="1"/>
    </xf>
    <xf numFmtId="0" fontId="36" fillId="11" borderId="2" xfId="0" applyFont="1" applyFill="1" applyBorder="1" applyAlignment="1" applyProtection="1">
      <alignment horizontal="center" wrapText="1"/>
      <protection hidden="1"/>
    </xf>
    <xf numFmtId="0" fontId="36" fillId="11" borderId="0" xfId="0" applyFont="1" applyFill="1" applyAlignment="1" applyProtection="1">
      <alignment horizontal="center" wrapText="1"/>
      <protection hidden="1"/>
    </xf>
    <xf numFmtId="0" fontId="36" fillId="11" borderId="4" xfId="0" applyFont="1" applyFill="1" applyBorder="1" applyAlignment="1" applyProtection="1">
      <alignment horizontal="center" wrapText="1"/>
      <protection hidden="1"/>
    </xf>
    <xf numFmtId="0" fontId="68" fillId="0" borderId="11" xfId="0" applyFont="1" applyBorder="1" applyAlignment="1" applyProtection="1">
      <alignment horizontal="left" vertical="center" wrapText="1"/>
      <protection hidden="1"/>
    </xf>
    <xf numFmtId="0" fontId="68" fillId="0" borderId="12" xfId="0" applyFont="1" applyBorder="1" applyAlignment="1" applyProtection="1">
      <alignment horizontal="left" vertical="center" wrapText="1"/>
      <protection hidden="1"/>
    </xf>
    <xf numFmtId="0" fontId="68" fillId="0" borderId="13" xfId="0" applyFont="1" applyBorder="1" applyAlignment="1" applyProtection="1">
      <alignment horizontal="left" vertical="center" wrapText="1"/>
      <protection hidden="1"/>
    </xf>
    <xf numFmtId="0" fontId="90" fillId="0" borderId="14" xfId="0" applyFont="1" applyBorder="1" applyAlignment="1" applyProtection="1">
      <alignment horizontal="center" vertical="center" wrapText="1"/>
      <protection hidden="1"/>
    </xf>
    <xf numFmtId="0" fontId="90" fillId="0" borderId="10" xfId="0" applyFont="1" applyBorder="1" applyAlignment="1" applyProtection="1">
      <alignment horizontal="center" vertical="center" wrapText="1"/>
      <protection hidden="1"/>
    </xf>
    <xf numFmtId="0" fontId="90" fillId="0" borderId="5" xfId="0" applyFont="1" applyBorder="1" applyAlignment="1" applyProtection="1">
      <alignment horizontal="center" vertical="center" wrapText="1"/>
      <protection hidden="1"/>
    </xf>
    <xf numFmtId="0" fontId="67" fillId="0" borderId="2" xfId="0" applyFont="1" applyBorder="1" applyAlignment="1" applyProtection="1">
      <alignment horizontal="center" vertical="center" wrapText="1"/>
      <protection hidden="1"/>
    </xf>
    <xf numFmtId="0" fontId="67" fillId="0" borderId="0" xfId="0" applyFont="1" applyAlignment="1" applyProtection="1">
      <alignment horizontal="center" vertical="center" wrapText="1"/>
      <protection hidden="1"/>
    </xf>
    <xf numFmtId="0" fontId="67" fillId="0" borderId="4" xfId="0" applyFont="1" applyBorder="1" applyAlignment="1" applyProtection="1">
      <alignment horizontal="center" vertical="center" wrapText="1"/>
      <protection hidden="1"/>
    </xf>
    <xf numFmtId="0" fontId="100" fillId="11" borderId="12" xfId="0" applyFont="1" applyFill="1" applyBorder="1" applyAlignment="1" applyProtection="1">
      <alignment horizontal="center" vertical="center" wrapText="1"/>
      <protection hidden="1"/>
    </xf>
    <xf numFmtId="0" fontId="53" fillId="4" borderId="0" xfId="1" applyFont="1" applyFill="1" applyBorder="1" applyAlignment="1" applyProtection="1">
      <alignment horizontal="left" vertical="center" wrapText="1"/>
      <protection hidden="1"/>
    </xf>
    <xf numFmtId="0" fontId="40"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99" fillId="4" borderId="0" xfId="0" applyFont="1" applyFill="1" applyAlignment="1" applyProtection="1">
      <alignment horizontal="left" vertical="center" wrapText="1"/>
      <protection hidden="1"/>
    </xf>
    <xf numFmtId="0" fontId="37" fillId="4" borderId="0" xfId="0" applyFont="1" applyFill="1" applyAlignment="1" applyProtection="1">
      <alignment horizontal="left" vertical="center" wrapText="1"/>
      <protection hidden="1"/>
    </xf>
    <xf numFmtId="0" fontId="102" fillId="4" borderId="0" xfId="0" applyFont="1" applyFill="1" applyAlignment="1" applyProtection="1">
      <alignment vertical="center" wrapText="1"/>
      <protection hidden="1"/>
    </xf>
    <xf numFmtId="0" fontId="102" fillId="4" borderId="4" xfId="0" applyFont="1" applyFill="1" applyBorder="1" applyAlignment="1" applyProtection="1">
      <alignment vertical="center" wrapText="1"/>
      <protection hidden="1"/>
    </xf>
    <xf numFmtId="0" fontId="90" fillId="4" borderId="2" xfId="0" applyFont="1" applyFill="1" applyBorder="1" applyAlignment="1" applyProtection="1">
      <alignment horizontal="center" vertical="center" wrapText="1"/>
      <protection hidden="1"/>
    </xf>
    <xf numFmtId="0" fontId="90" fillId="4" borderId="0" xfId="0" applyFont="1" applyFill="1" applyAlignment="1" applyProtection="1">
      <alignment horizontal="center" vertical="center" wrapText="1"/>
      <protection hidden="1"/>
    </xf>
    <xf numFmtId="0" fontId="37" fillId="4" borderId="25" xfId="0" applyFont="1" applyFill="1" applyBorder="1" applyAlignment="1" applyProtection="1">
      <alignment horizontal="left" vertical="center" wrapText="1"/>
      <protection hidden="1"/>
    </xf>
    <xf numFmtId="0" fontId="37" fillId="4" borderId="21" xfId="0" applyFont="1" applyFill="1" applyBorder="1" applyAlignment="1" applyProtection="1">
      <alignment horizontal="left" vertical="center" wrapText="1"/>
      <protection hidden="1"/>
    </xf>
    <xf numFmtId="0" fontId="37" fillId="4" borderId="26" xfId="0" applyFont="1" applyFill="1" applyBorder="1" applyAlignment="1" applyProtection="1">
      <alignment horizontal="left" vertical="center" wrapText="1"/>
      <protection hidden="1"/>
    </xf>
    <xf numFmtId="0" fontId="54" fillId="4" borderId="0" xfId="0" applyFont="1" applyFill="1" applyAlignment="1" applyProtection="1">
      <alignment horizontal="left" vertical="center" wrapText="1"/>
      <protection hidden="1"/>
    </xf>
    <xf numFmtId="0" fontId="54" fillId="4" borderId="4" xfId="0" applyFont="1" applyFill="1" applyBorder="1" applyAlignment="1" applyProtection="1">
      <alignment horizontal="left" vertical="center" wrapText="1"/>
      <protection hidden="1"/>
    </xf>
    <xf numFmtId="0" fontId="91" fillId="7" borderId="13" xfId="0" applyFont="1" applyFill="1" applyBorder="1" applyAlignment="1" applyProtection="1">
      <alignment horizontal="left" vertical="center" wrapText="1"/>
      <protection hidden="1"/>
    </xf>
    <xf numFmtId="0" fontId="101" fillId="6" borderId="0" xfId="0" applyFont="1" applyFill="1" applyAlignment="1" applyProtection="1">
      <alignment horizontal="left" vertical="center" wrapText="1"/>
      <protection hidden="1"/>
    </xf>
    <xf numFmtId="0" fontId="37" fillId="4" borderId="2" xfId="0" applyFont="1" applyFill="1" applyBorder="1" applyAlignment="1" applyProtection="1">
      <alignment horizontal="left" vertical="center" wrapText="1"/>
      <protection hidden="1"/>
    </xf>
    <xf numFmtId="0" fontId="37" fillId="4" borderId="4" xfId="0" applyFont="1" applyFill="1" applyBorder="1" applyAlignment="1" applyProtection="1">
      <alignment horizontal="left" vertical="center" wrapText="1"/>
      <protection hidden="1"/>
    </xf>
    <xf numFmtId="0" fontId="92" fillId="4" borderId="2" xfId="0" applyFont="1" applyFill="1" applyBorder="1" applyAlignment="1" applyProtection="1">
      <alignment horizontal="left" vertical="center" wrapText="1"/>
      <protection hidden="1"/>
    </xf>
    <xf numFmtId="0" fontId="92" fillId="4" borderId="0" xfId="0" applyFont="1" applyFill="1" applyAlignment="1" applyProtection="1">
      <alignment horizontal="left" vertical="center" wrapText="1"/>
      <protection hidden="1"/>
    </xf>
    <xf numFmtId="0" fontId="92" fillId="4" borderId="4" xfId="0" applyFont="1" applyFill="1" applyBorder="1" applyAlignment="1" applyProtection="1">
      <alignment horizontal="left" vertical="center" wrapText="1"/>
      <protection hidden="1"/>
    </xf>
    <xf numFmtId="0" fontId="51" fillId="6" borderId="18" xfId="0" applyFont="1" applyFill="1" applyBorder="1" applyAlignment="1" applyProtection="1">
      <alignment horizontal="center" vertical="center" wrapText="1"/>
      <protection hidden="1"/>
    </xf>
    <xf numFmtId="0" fontId="51" fillId="6" borderId="19" xfId="0" applyFont="1" applyFill="1" applyBorder="1" applyAlignment="1" applyProtection="1">
      <alignment horizontal="center" vertical="center" wrapText="1"/>
      <protection hidden="1"/>
    </xf>
    <xf numFmtId="0" fontId="51" fillId="6" borderId="20" xfId="0" applyFont="1" applyFill="1" applyBorder="1" applyAlignment="1" applyProtection="1">
      <alignment horizontal="center" vertical="center" wrapText="1"/>
      <protection hidden="1"/>
    </xf>
    <xf numFmtId="0" fontId="91" fillId="7" borderId="11" xfId="0" applyFont="1" applyFill="1" applyBorder="1" applyAlignment="1" applyProtection="1">
      <alignment horizontal="left" vertical="top" wrapText="1"/>
      <protection hidden="1"/>
    </xf>
    <xf numFmtId="0" fontId="91" fillId="7" borderId="12" xfId="0" applyFont="1" applyFill="1" applyBorder="1" applyAlignment="1" applyProtection="1">
      <alignment horizontal="left" vertical="top" wrapText="1"/>
      <protection hidden="1"/>
    </xf>
    <xf numFmtId="0" fontId="91" fillId="7" borderId="13" xfId="0" applyFont="1" applyFill="1" applyBorder="1" applyAlignment="1" applyProtection="1">
      <alignment horizontal="left" vertical="top" wrapText="1"/>
      <protection hidden="1"/>
    </xf>
    <xf numFmtId="0" fontId="45" fillId="8" borderId="21" xfId="0" applyFont="1" applyFill="1" applyBorder="1" applyAlignment="1">
      <alignment horizontal="center" vertical="center" wrapText="1"/>
    </xf>
    <xf numFmtId="0" fontId="87" fillId="2" borderId="7" xfId="0" applyFont="1" applyFill="1" applyBorder="1" applyAlignment="1" applyProtection="1">
      <alignment horizontal="center" vertical="center"/>
      <protection locked="0" hidden="1"/>
    </xf>
    <xf numFmtId="0" fontId="87" fillId="2" borderId="9" xfId="0" applyFont="1" applyFill="1" applyBorder="1" applyAlignment="1" applyProtection="1">
      <alignment horizontal="center" vertical="center"/>
      <protection locked="0" hidden="1"/>
    </xf>
    <xf numFmtId="0" fontId="48" fillId="5" borderId="16" xfId="0" applyFont="1" applyFill="1" applyBorder="1" applyAlignment="1">
      <alignment horizontal="left" vertical="center" wrapText="1"/>
    </xf>
  </cellXfs>
  <cellStyles count="3">
    <cellStyle name="Hyperlink" xfId="1" builtinId="8"/>
    <cellStyle name="Normal" xfId="0" builtinId="0"/>
    <cellStyle name="Normal 2" xfId="2" xr:uid="{00000000-0005-0000-0000-000002000000}"/>
  </cellStyles>
  <dxfs count="24">
    <dxf>
      <fill>
        <patternFill>
          <bgColor rgb="FFFFC000"/>
        </patternFill>
      </fill>
    </dxf>
    <dxf>
      <fill>
        <patternFill>
          <bgColor rgb="FFFFC000"/>
        </patternFill>
      </fill>
    </dxf>
    <dxf>
      <fill>
        <patternFill>
          <bgColor rgb="FFFFC000"/>
        </patternFill>
      </fill>
    </dxf>
    <dxf>
      <font>
        <b/>
        <i val="0"/>
        <color rgb="FF00B050"/>
      </font>
    </dxf>
    <dxf>
      <font>
        <b/>
        <i val="0"/>
        <color rgb="FF00B050"/>
      </font>
    </dxf>
    <dxf>
      <fill>
        <patternFill>
          <bgColor rgb="FFFFC000"/>
        </patternFill>
      </fill>
    </dxf>
    <dxf>
      <fill>
        <patternFill>
          <bgColor rgb="FFFFC000"/>
        </patternFill>
      </fill>
    </dxf>
    <dxf>
      <font>
        <b/>
        <i val="0"/>
        <color rgb="FF00B050"/>
      </font>
    </dxf>
    <dxf>
      <fill>
        <patternFill>
          <bgColor rgb="FFFF0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ont>
        <strike val="0"/>
        <color theme="0"/>
      </font>
      <fill>
        <patternFill>
          <bgColor theme="4" tint="-0.499984740745262"/>
        </patternFill>
      </fill>
    </dxf>
    <dxf>
      <font>
        <strike val="0"/>
        <color theme="0"/>
      </font>
      <fill>
        <patternFill>
          <bgColor theme="4" tint="-0.499984740745262"/>
        </patternFill>
      </fill>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s>
  <tableStyles count="4" defaultTableStyle="TableStyleMedium9" defaultPivotStyle="PivotStyleLight16">
    <tableStyle name="PivotTable Style 1" table="0" count="1" xr9:uid="{00000000-0011-0000-FFFF-FFFF00000000}">
      <tableStyleElement type="wholeTable" dxfId="23"/>
    </tableStyle>
    <tableStyle name="PivotTable Style 2" table="0" count="1" xr9:uid="{00000000-0011-0000-FFFF-FFFF01000000}">
      <tableStyleElement type="wholeTable" dxfId="22"/>
    </tableStyle>
    <tableStyle name="PivotTable Style 3" table="0" count="2" xr9:uid="{00000000-0011-0000-FFFF-FFFF02000000}">
      <tableStyleElement type="totalRow" dxfId="21"/>
      <tableStyleElement type="firstHeaderCell" dxfId="20"/>
    </tableStyle>
    <tableStyle name="PivotTable Style 4" table="0" count="3" xr9:uid="{00000000-0011-0000-FFFF-FFFF03000000}">
      <tableStyleElement type="wholeTable" dxfId="19"/>
      <tableStyleElement type="headerRow" dxfId="18"/>
      <tableStyleElement type="totalRow" dxfId="17"/>
    </tableStyle>
  </tableStyles>
  <colors>
    <mruColors>
      <color rgb="FF8C4687"/>
      <color rgb="FFA44A7D"/>
      <color rgb="FF91416F"/>
      <color rgb="FFC0AB86"/>
      <color rgb="FF011785"/>
      <color rgb="FF7E93FE"/>
      <color rgb="FF4D4D4D"/>
      <color rgb="FFFDC2FE"/>
      <color rgb="FFA50021"/>
      <color rgb="FF506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xdr:colOff>
      <xdr:row>0</xdr:row>
      <xdr:rowOff>0</xdr:rowOff>
    </xdr:from>
    <xdr:to>
      <xdr:col>7</xdr:col>
      <xdr:colOff>12700</xdr:colOff>
      <xdr:row>8</xdr:row>
      <xdr:rowOff>330200</xdr:rowOff>
    </xdr:to>
    <xdr:pic>
      <xdr:nvPicPr>
        <xdr:cNvPr id="4" name="Picture 3">
          <a:extLst>
            <a:ext uri="{FF2B5EF4-FFF2-40B4-BE49-F238E27FC236}">
              <a16:creationId xmlns:a16="http://schemas.microsoft.com/office/drawing/2014/main" id="{190F81E6-DF31-6B91-FD70-108F5D8EC5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7" y="0"/>
          <a:ext cx="13690593" cy="2349500"/>
        </a:xfrm>
        <a:prstGeom prst="rect">
          <a:avLst/>
        </a:prstGeom>
      </xdr:spPr>
    </xdr:pic>
    <xdr:clientData/>
  </xdr:twoCellAnchor>
  <xdr:twoCellAnchor editAs="oneCell">
    <xdr:from>
      <xdr:col>3</xdr:col>
      <xdr:colOff>1308100</xdr:colOff>
      <xdr:row>0</xdr:row>
      <xdr:rowOff>0</xdr:rowOff>
    </xdr:from>
    <xdr:to>
      <xdr:col>5</xdr:col>
      <xdr:colOff>224626</xdr:colOff>
      <xdr:row>7</xdr:row>
      <xdr:rowOff>0</xdr:rowOff>
    </xdr:to>
    <xdr:pic>
      <xdr:nvPicPr>
        <xdr:cNvPr id="5" name="Picture 4">
          <a:extLst>
            <a:ext uri="{FF2B5EF4-FFF2-40B4-BE49-F238E27FC236}">
              <a16:creationId xmlns:a16="http://schemas.microsoft.com/office/drawing/2014/main" id="{90FE37F9-79A9-411E-8C15-96A63FCE7C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500" y="0"/>
          <a:ext cx="4441026" cy="172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niversityofgalway.ie/payroll/payslips/" TargetMode="External"/><Relationship Id="rId13" Type="http://schemas.openxmlformats.org/officeDocument/2006/relationships/vmlDrawing" Target="../drawings/vmlDrawing1.vml"/><Relationship Id="rId3" Type="http://schemas.openxmlformats.org/officeDocument/2006/relationships/hyperlink" Target="https://www.universityofgalway.ie/human-resources/recruitment-and-selection/recruitment-and-selection/teachingsupportstaff/" TargetMode="External"/><Relationship Id="rId7" Type="http://schemas.openxmlformats.org/officeDocument/2006/relationships/hyperlink" Target="https://www.universityofgalway.ie/o365/" TargetMode="External"/><Relationship Id="rId12" Type="http://schemas.openxmlformats.org/officeDocument/2006/relationships/drawing" Target="../drawings/drawing1.xml"/><Relationship Id="rId2" Type="http://schemas.openxmlformats.org/officeDocument/2006/relationships/hyperlink" Target="https://www.universityofgalway.ie/payroll/paymentdates/" TargetMode="External"/><Relationship Id="rId1" Type="http://schemas.openxmlformats.org/officeDocument/2006/relationships/externalLinkPath" Target="/Users/0107177s/AppData/Local/Microsoft/Windows/Temporary%20Internet%20Files/Content.Outlook/YLVHG972/PTTA%20Timesheet%20(Excel%202003)%20v2.10.xls" TargetMode="External"/><Relationship Id="rId6" Type="http://schemas.openxmlformats.org/officeDocument/2006/relationships/hyperlink" Target="https://www.universityofgalway.ie/information-solutions-services/services-for-students/campusaccount/selfservicepasswordresetsspr/" TargetMode="External"/><Relationship Id="rId11" Type="http://schemas.openxmlformats.org/officeDocument/2006/relationships/printerSettings" Target="../printerSettings/printerSettings1.bin"/><Relationship Id="rId5" Type="http://schemas.openxmlformats.org/officeDocument/2006/relationships/hyperlink" Target="mailto:timesheets.bureau@universityofgalway.ie" TargetMode="External"/><Relationship Id="rId10" Type="http://schemas.openxmlformats.org/officeDocument/2006/relationships/hyperlink" Target="https://www.universityofgalway.ie/payroll/paymentsprocessedbytimesheets/" TargetMode="External"/><Relationship Id="rId4" Type="http://schemas.openxmlformats.org/officeDocument/2006/relationships/hyperlink" Target="https://www.universityofgalway.ie/human-resources/recruitment-and-selection/recruitment-and-selection/teachingsupportstaff/" TargetMode="External"/><Relationship Id="rId9" Type="http://schemas.openxmlformats.org/officeDocument/2006/relationships/hyperlink" Target="https://www.universityofgalway.ie/payroll/"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universityofgalway.ie/media/humanresources/publicdocuments/forms/Teaching-Support-Staff-Job-Description.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s://www.universityofgalway.ie/human-resources/recruitment-and-selection/recruitment-and-selection/teachingsupportstaf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welfare.ie/en/Pages/PRSI---Pay-Related-Social-Insurance---Contributions-and-Clas.aspx" TargetMode="External"/><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www.welfare.ie/en/Pages/PRSI---Pay-Related-Social-Insurance---Contributions-and-Clas.aspx" TargetMode="External"/><Relationship Id="rId5" Type="http://schemas.openxmlformats.org/officeDocument/2006/relationships/printerSettings" Target="../printerSettings/printerSettings4.bin"/><Relationship Id="rId4" Type="http://schemas.openxmlformats.org/officeDocument/2006/relationships/hyperlink" Target="https://www.nuigalway.ie/human-resources/recruitment-and-selection/recruitment-and-selection/teachingsupportstaf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3:N128"/>
  <sheetViews>
    <sheetView showGridLines="0" tabSelected="1" zoomScale="75" zoomScaleNormal="75" workbookViewId="0">
      <selection activeCell="D104" sqref="D104"/>
    </sheetView>
  </sheetViews>
  <sheetFormatPr defaultColWidth="9.140625" defaultRowHeight="15"/>
  <cols>
    <col min="1" max="1" width="3.42578125" style="4" customWidth="1"/>
    <col min="2" max="2" width="14.7109375" style="4" customWidth="1"/>
    <col min="3" max="3" width="43.28515625" style="4" customWidth="1"/>
    <col min="4" max="4" width="47.85546875" style="4" customWidth="1"/>
    <col min="5" max="5" width="35" style="4" bestFit="1" customWidth="1"/>
    <col min="6" max="6" width="51" style="4" customWidth="1"/>
    <col min="7" max="7" width="13.28515625" style="4" customWidth="1"/>
    <col min="8" max="8" width="8.85546875" style="4" customWidth="1"/>
    <col min="9" max="9" width="75" style="4" customWidth="1"/>
    <col min="10" max="11" width="9.140625" style="4" customWidth="1"/>
    <col min="12" max="12" width="35" style="4" bestFit="1" customWidth="1"/>
    <col min="13" max="16384" width="9.140625" style="4"/>
  </cols>
  <sheetData>
    <row r="3" spans="1:14" ht="23.25" customHeight="1">
      <c r="A3" s="238"/>
    </row>
    <row r="4" spans="1:14" ht="30" customHeight="1"/>
    <row r="7" spans="1:14" ht="23.25" customHeight="1"/>
    <row r="8" spans="1:14" ht="23.25" customHeight="1"/>
    <row r="9" spans="1:14" ht="30.75" customHeight="1" thickBot="1"/>
    <row r="10" spans="1:14" s="148" customFormat="1" ht="26.25" customHeight="1" thickBot="1">
      <c r="B10" s="152"/>
      <c r="C10" s="153"/>
      <c r="D10" s="310" t="s">
        <v>24</v>
      </c>
      <c r="E10" s="311"/>
      <c r="F10" s="153"/>
      <c r="G10" s="154"/>
    </row>
    <row r="11" spans="1:14" ht="26.25">
      <c r="B11" s="315" t="str">
        <f>List!D5</f>
        <v>Ollscoil na Gaillimhe</v>
      </c>
      <c r="C11" s="316"/>
      <c r="D11" s="316"/>
      <c r="E11" s="316"/>
      <c r="F11" s="316"/>
      <c r="G11" s="317"/>
    </row>
    <row r="12" spans="1:14" ht="27" thickBot="1">
      <c r="B12" s="312" t="str">
        <f>List!D6</f>
        <v>BILEOG AMA NA FOIRNE TEAGAISC A ÍOCTAR IN AGHAIDH NA hUAIRE  L3.4</v>
      </c>
      <c r="C12" s="313"/>
      <c r="D12" s="313"/>
      <c r="E12" s="313"/>
      <c r="F12" s="313"/>
      <c r="G12" s="314"/>
    </row>
    <row r="13" spans="1:14" s="15" customFormat="1" ht="9" customHeight="1" thickBot="1">
      <c r="B13" s="37"/>
      <c r="C13" s="37"/>
      <c r="D13" s="37"/>
      <c r="E13" s="37"/>
      <c r="F13" s="37"/>
      <c r="G13" s="38"/>
      <c r="H13" s="9"/>
      <c r="I13" s="16"/>
      <c r="L13" s="4"/>
    </row>
    <row r="14" spans="1:14" s="15" customFormat="1" ht="54.75" customHeight="1">
      <c r="B14" s="274"/>
      <c r="C14" s="327" t="str">
        <f>List!D7</f>
        <v>ÉILITHEOIR/COMHALTA FOIRNE: LÍON CUID A, B &amp; C AGUS SEOL DO BHILEOG AMA CHUIG DO BHAINISTEOIR / AN SEALBHÓIR BUISÉID LENA CEADÚ</v>
      </c>
      <c r="D14" s="327"/>
      <c r="E14" s="327"/>
      <c r="F14" s="327"/>
      <c r="G14" s="275"/>
      <c r="H14" s="9"/>
      <c r="I14" s="4"/>
      <c r="J14" s="4"/>
      <c r="K14" s="4"/>
      <c r="L14" s="4"/>
      <c r="M14" s="4"/>
      <c r="N14" s="4"/>
    </row>
    <row r="15" spans="1:14" s="15" customFormat="1" ht="75.75" customHeight="1">
      <c r="B15" s="324" t="str">
        <f>List!D147</f>
        <v>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v>
      </c>
      <c r="C15" s="325"/>
      <c r="D15" s="325"/>
      <c r="E15" s="325"/>
      <c r="F15" s="325"/>
      <c r="G15" s="326"/>
      <c r="H15" s="9"/>
      <c r="I15" s="4"/>
      <c r="J15" s="4"/>
      <c r="K15" s="4"/>
      <c r="L15" s="4"/>
      <c r="M15" s="4"/>
      <c r="N15" s="4"/>
    </row>
    <row r="16" spans="1:14" s="15" customFormat="1" ht="64.5" customHeight="1" thickBot="1">
      <c r="B16" s="321" t="str">
        <f>List!D8</f>
        <v xml:space="preserve">SPRIOCDHÁTA: Má líontar an bhileog ama seo i gceart agus má sheolann SEALBHÓIR BUISÉID NÓ CEADÚNÓIR ÚDARAITHE an ionaid chostais chuí chuig an mBiúró í faoin 5pm an 5ú lá den mhí (cé is moite de mhí na Nollag, arb é an 28ú) cuirfear san áireamh í sa chéad phárolla eile. </v>
      </c>
      <c r="C16" s="322"/>
      <c r="D16" s="322"/>
      <c r="E16" s="322"/>
      <c r="F16" s="322"/>
      <c r="G16" s="323"/>
      <c r="H16" s="9"/>
      <c r="L16" s="4"/>
    </row>
    <row r="17" spans="2:14" s="15" customFormat="1" ht="10.5" customHeight="1" thickBot="1">
      <c r="B17" s="39"/>
      <c r="C17" s="39"/>
      <c r="D17" s="39"/>
      <c r="E17" s="39"/>
      <c r="F17" s="39"/>
      <c r="G17" s="39"/>
      <c r="H17" s="9"/>
      <c r="J17" s="4"/>
      <c r="K17" s="4"/>
      <c r="L17" s="4"/>
      <c r="M17" s="4"/>
      <c r="N17" s="4"/>
    </row>
    <row r="18" spans="2:14" s="15" customFormat="1" ht="33.75" customHeight="1">
      <c r="B18" s="318" t="str">
        <f>List!D9</f>
        <v>An fhoirm a líonadh i gceart:</v>
      </c>
      <c r="C18" s="319"/>
      <c r="D18" s="319"/>
      <c r="E18" s="319"/>
      <c r="F18" s="319"/>
      <c r="G18" s="320"/>
      <c r="H18" s="9"/>
      <c r="I18" s="156" t="str">
        <f>List!D17</f>
        <v>Nasc úsáideach chuig Láithreán Gréasáin na hOifige AD</v>
      </c>
      <c r="L18" s="4"/>
    </row>
    <row r="19" spans="2:14" s="15" customFormat="1" ht="33.75" customHeight="1">
      <c r="B19" s="297" t="str">
        <f>List!D10</f>
        <v>Ní mór duit a chinntiú go bhfuil do chuntas campais ag obair sula líonann tú an fhoirm seo mar go mbeidh sé uait chun teacht ar Office 365, ar do ríomhphost Ollscoil na Gaillimhe (nuair a bheidh do bhileog ama á seoladh agat lena faomhadh) agus ar do dhuillíní pá nuair a íocfar thú.</v>
      </c>
      <c r="C19" s="298"/>
      <c r="D19" s="298"/>
      <c r="E19" s="298"/>
      <c r="F19" s="298"/>
      <c r="G19" s="299"/>
      <c r="H19" s="9"/>
      <c r="I19" s="271" t="str">
        <f>List!D18</f>
        <v>Próiseas Earcaíochta na Foirne Tacaíochta Teagaisc (TSS)</v>
      </c>
      <c r="L19" s="4"/>
    </row>
    <row r="20" spans="2:14" s="15" customFormat="1" ht="33.75" customHeight="1">
      <c r="B20" s="297" t="str">
        <f>List!D11</f>
        <v>Ní mór duit a chinntiú go bhfuil Office 365 suiteáilte ar d’fhearas sula ndéanann tú an fhoirm seo a íoslódáil agus a líonadh. Féach colún I le haghaidh nasc úsáideach chuig láithreán gréasáin ISS má bhíonn cúnamh uait.</v>
      </c>
      <c r="C20" s="298"/>
      <c r="D20" s="298"/>
      <c r="E20" s="298"/>
      <c r="F20" s="298"/>
      <c r="G20" s="299"/>
      <c r="H20" s="9"/>
      <c r="I20" s="157" t="str">
        <f>List!D19</f>
        <v>Nasc úsáideach chuig Láithreán Gréasáin na hOifige Párolla</v>
      </c>
      <c r="L20" s="4"/>
    </row>
    <row r="21" spans="2:14" s="15" customFormat="1" ht="33.75" customHeight="1">
      <c r="B21" s="297" t="str">
        <f>List!D12</f>
        <v>Ní mór duit an leagan is déanaí den fhoirm a íoslódáil ag úsáid feidhmchlár Office 365 chun a chinntiú go n-oibríonn bailíochtú, teachtaireachtaí aníos agus an leagan Gaeilge mar a bheifí ag súil leis ar an bhfoirm. Cabhróidh sé seo leat an fhoirm a líonadh i gceart agus ní chuirfear moill ar íocaíochtaí.</v>
      </c>
      <c r="C21" s="298"/>
      <c r="D21" s="298"/>
      <c r="E21" s="298"/>
      <c r="F21" s="298"/>
      <c r="G21" s="299"/>
      <c r="H21" s="9"/>
      <c r="I21" s="271" t="s">
        <v>1</v>
      </c>
      <c r="L21" s="4"/>
    </row>
    <row r="22" spans="2:14" s="15" customFormat="1" ht="33.75" customHeight="1">
      <c r="B22" s="297" t="str">
        <f>List!D13</f>
        <v xml:space="preserve">Níor cheart aon sonraí ó bhileoga ama a chóipeáil isteach san fhoirm, caithfidh tú roghnú ó na liostaí anuas más cuí agus i gcás na n-iontrálacha eile beidh ort na sonraí a theastaíonn a chlóscríobh isteach. </v>
      </c>
      <c r="C22" s="298"/>
      <c r="D22" s="298"/>
      <c r="E22" s="298"/>
      <c r="F22" s="298"/>
      <c r="G22" s="299"/>
      <c r="H22" s="9"/>
      <c r="I22" s="276" t="str">
        <f>List!D22</f>
        <v>Dátaí Íocaíochta</v>
      </c>
      <c r="L22" s="4"/>
    </row>
    <row r="23" spans="2:14" s="15" customFormat="1" ht="33.75" customHeight="1">
      <c r="B23" s="297" t="str">
        <f>List!D14</f>
        <v>Mura líontar an bhileog ama i gceart cuirfear ar ais í agus d’fhéadfadh moill a bheith ar an íocaíocht dá bharr sin.</v>
      </c>
      <c r="C23" s="298"/>
      <c r="D23" s="298"/>
      <c r="E23" s="298"/>
      <c r="F23" s="298"/>
      <c r="G23" s="299"/>
      <c r="H23" s="9"/>
      <c r="I23" s="276"/>
      <c r="L23" s="4"/>
    </row>
    <row r="24" spans="2:14" s="15" customFormat="1" ht="33.75" customHeight="1">
      <c r="B24" s="297" t="str">
        <f>List!D15</f>
        <v xml:space="preserve">Ní féidir leat ach na réimsí a bhfuil cead clóscríobh iontu (na boscaí bána) a leasú. </v>
      </c>
      <c r="C24" s="298"/>
      <c r="D24" s="298"/>
      <c r="E24" s="298"/>
      <c r="F24" s="298"/>
      <c r="G24" s="299"/>
      <c r="H24" s="9"/>
      <c r="I24" s="277" t="s">
        <v>2</v>
      </c>
      <c r="L24" s="4"/>
    </row>
    <row r="25" spans="2:14" s="15" customFormat="1" ht="33.75" customHeight="1" thickBot="1">
      <c r="B25" s="307" t="str">
        <f>List!D16</f>
        <v>Léigh gach ceist agus gach teachtaireacht go cúramach mar beidh réiteach le fáil iontu ar fhadhbanna agus ar cheisteanna a d’fhéadfadh a bheith agat.</v>
      </c>
      <c r="C25" s="308"/>
      <c r="D25" s="308"/>
      <c r="E25" s="308"/>
      <c r="F25" s="308"/>
      <c r="G25" s="309"/>
      <c r="H25" s="9"/>
      <c r="I25" s="277"/>
      <c r="L25" s="4"/>
    </row>
    <row r="26" spans="2:14" s="15" customFormat="1" ht="10.5" customHeight="1" thickBot="1">
      <c r="B26" s="37"/>
      <c r="C26" s="37"/>
      <c r="D26" s="37"/>
      <c r="E26" s="37"/>
      <c r="F26" s="37"/>
      <c r="G26" s="38"/>
      <c r="H26" s="9"/>
      <c r="I26" s="271"/>
      <c r="L26" s="4"/>
    </row>
    <row r="27" spans="2:14" ht="44.25" customHeight="1">
      <c r="B27" s="295" t="str">
        <f>List!D28</f>
        <v>Cuid A: Sonraí Conartha na Foirne Tacaíochta Teagaisc (TSS)</v>
      </c>
      <c r="C27" s="296"/>
      <c r="D27" s="296"/>
      <c r="E27" s="296"/>
      <c r="F27" s="296"/>
      <c r="G27" s="40"/>
      <c r="H27" s="9"/>
      <c r="I27" s="157" t="str">
        <f>List!D25</f>
        <v>Nasc Úsáideach chuig Láithreán Gréasáin Réitigh agus Seirbhísí Faisnéise (ISS).</v>
      </c>
      <c r="J27" s="15"/>
      <c r="K27" s="15"/>
    </row>
    <row r="28" spans="2:14" ht="33.75" customHeight="1">
      <c r="B28" s="300" t="str">
        <f>List!D29</f>
        <v xml:space="preserve">Ceisteanna chun an próiseas íocaíochta ceart bunaithe ar do chonradh a chinneadh </v>
      </c>
      <c r="C28" s="301"/>
      <c r="D28" s="301"/>
      <c r="E28" s="301" t="str">
        <f>List!D30</f>
        <v>Roghnaigh an freagra cuí ar na ceisteanna sa chuid seo</v>
      </c>
      <c r="F28" s="301"/>
      <c r="G28" s="41"/>
      <c r="H28" s="9"/>
      <c r="I28" s="271" t="str">
        <f>List!D26</f>
        <v>Cuir do Chuntas Campais ag obair</v>
      </c>
      <c r="J28" s="15"/>
      <c r="K28" s="15"/>
    </row>
    <row r="29" spans="2:14" ht="19.5" thickBot="1">
      <c r="B29" s="304"/>
      <c r="C29" s="305"/>
      <c r="D29" s="305"/>
      <c r="E29" s="306"/>
      <c r="F29" s="306"/>
      <c r="G29" s="41"/>
      <c r="H29" s="9"/>
      <c r="I29" s="272" t="str">
        <f>List!D27</f>
        <v xml:space="preserve">Faisnéis logála isteach Office 365 </v>
      </c>
      <c r="J29" s="15"/>
      <c r="K29" s="15"/>
    </row>
    <row r="30" spans="2:14" ht="93" customHeight="1">
      <c r="B30" s="302" t="str">
        <f>List!D32</f>
        <v>(1) Conradh agus Próiseas Íocaíochta:
An bhfuair tú rphost ó hrta@ollscoilnagaillimhe.ie ag dearbhú an phróisis íocaíochta a bhaineann le do chonradh?
Léigh an rphost dearbhaithe sin sula gcuireann tú an fhoirm seo isteach mar déarfar ann go soiléir cé acu an le tuarastal a íocfar thú nó an gá duit bileoga ama a chur isteach.</v>
      </c>
      <c r="C30" s="303"/>
      <c r="D30" s="303"/>
      <c r="E30" s="287" t="str">
        <f>List!D33</f>
        <v>Roghnaigh ón liosta anuas</v>
      </c>
      <c r="F30" s="287"/>
      <c r="G30" s="19"/>
      <c r="H30" s="9"/>
      <c r="J30" s="15"/>
      <c r="K30" s="15"/>
    </row>
    <row r="31" spans="2:14" ht="21.75" customHeight="1">
      <c r="B31" s="146"/>
      <c r="C31" s="42"/>
      <c r="D31" s="42"/>
      <c r="E31" s="150"/>
      <c r="F31" s="150"/>
      <c r="G31" s="41"/>
      <c r="H31" s="9"/>
      <c r="J31" s="15"/>
      <c r="K31" s="15"/>
    </row>
    <row r="32" spans="2:14" ht="75" customHeight="1">
      <c r="B32" s="284" t="str">
        <f>List!D37</f>
        <v>(2) An bhfuil na dátaí agus na huaireanta a chuirfear isteach i gcuid C san áireamh i do chonradh TSS atá sínithe agus ceadaithe?</v>
      </c>
      <c r="C32" s="285"/>
      <c r="D32" s="285"/>
      <c r="E32" s="287" t="str">
        <f>List!D38</f>
        <v>Roghnaigh ón liosta anuas</v>
      </c>
      <c r="F32" s="287"/>
      <c r="G32" s="19"/>
      <c r="H32" s="9"/>
      <c r="J32" s="15"/>
      <c r="K32" s="15"/>
    </row>
    <row r="33" spans="2:11" ht="15.75">
      <c r="B33" s="43"/>
      <c r="C33" s="145"/>
      <c r="D33" s="145"/>
      <c r="E33" s="150"/>
      <c r="F33" s="150"/>
      <c r="G33" s="41"/>
      <c r="H33" s="9"/>
      <c r="J33" s="15"/>
      <c r="K33" s="15"/>
    </row>
    <row r="34" spans="2:11" ht="66" customHeight="1">
      <c r="B34" s="284" t="str">
        <f>List!D46</f>
        <v>(4) An raibh tú fostaithe go lánaimseartha in Ollscoil na Gaillimhe sa tréimhse ina ndearnadh an obair theagaisc seo (áiríonn seo má bhí níos mó ná post amháin agat ar ionann iad agus coibhéis lánaimseartha)?   Tá an freagra a roghnaíonn tú ar an gceist seo nasctha leis an ríomh saoire bliantúla i gcuid D</v>
      </c>
      <c r="C34" s="285"/>
      <c r="D34" s="286"/>
      <c r="E34" s="293" t="str">
        <f>List!D43</f>
        <v>Roghnaigh ón liosta anuas</v>
      </c>
      <c r="F34" s="294"/>
      <c r="G34" s="19"/>
      <c r="H34" s="9"/>
      <c r="J34" s="15"/>
      <c r="K34" s="15"/>
    </row>
    <row r="35" spans="2:11" ht="16.5" thickBot="1">
      <c r="B35" s="44"/>
      <c r="C35" s="45"/>
      <c r="D35" s="45"/>
      <c r="E35" s="45"/>
      <c r="F35" s="45"/>
      <c r="G35" s="149"/>
      <c r="H35" s="9"/>
      <c r="J35" s="15"/>
      <c r="K35" s="15"/>
    </row>
    <row r="36" spans="2:11" ht="15.75" customHeight="1" thickBot="1">
      <c r="B36" s="288"/>
      <c r="C36" s="288"/>
      <c r="D36" s="288"/>
      <c r="E36" s="288"/>
      <c r="F36" s="288"/>
      <c r="G36" s="9"/>
      <c r="H36" s="9"/>
      <c r="J36" s="15"/>
      <c r="K36" s="15"/>
    </row>
    <row r="37" spans="2:11" ht="26.25" customHeight="1">
      <c r="B37" s="295" t="str">
        <f>List!D50</f>
        <v>Cuid B: Sonraí Pearsanta</v>
      </c>
      <c r="C37" s="296"/>
      <c r="D37" s="296"/>
      <c r="E37" s="296"/>
      <c r="F37" s="296"/>
      <c r="G37" s="18"/>
      <c r="H37" s="8"/>
      <c r="J37" s="15"/>
      <c r="K37" s="15"/>
    </row>
    <row r="38" spans="2:11" s="15" customFormat="1" ht="15.75">
      <c r="B38" s="46"/>
      <c r="C38" s="47"/>
      <c r="D38" s="47"/>
      <c r="E38" s="47"/>
      <c r="F38" s="48"/>
      <c r="G38" s="52"/>
    </row>
    <row r="39" spans="2:11" ht="30" customHeight="1">
      <c r="B39" s="284" t="str">
        <f>List!D52</f>
        <v>(5) Ainm agus Sloinne</v>
      </c>
      <c r="C39" s="286"/>
      <c r="D39" s="217"/>
      <c r="E39" s="216"/>
      <c r="F39" s="215" t="str">
        <f>IF(OR(ISBLANK(D39), D39="[        Enter Name Here       ]", D39="[        Cuir ainm anseo       ]"), List!D258, List!E258)</f>
        <v>Réimse éigeantach; líon isteach sonraí gan athrú</v>
      </c>
      <c r="G39" s="52"/>
      <c r="H39" s="10"/>
      <c r="J39" s="15"/>
    </row>
    <row r="40" spans="2:11" ht="15.75">
      <c r="B40" s="43"/>
      <c r="C40" s="42"/>
      <c r="D40" s="42"/>
      <c r="E40" s="42"/>
      <c r="F40" s="48"/>
      <c r="G40" s="52"/>
      <c r="H40" s="10"/>
      <c r="J40" s="15"/>
    </row>
    <row r="41" spans="2:11" ht="30" customHeight="1">
      <c r="B41" s="284" t="str">
        <f>List!D54</f>
        <v>(6) Uimhir Foirne / Phárolla (Seachas Uimhir Scoláireachta)</v>
      </c>
      <c r="C41" s="286"/>
      <c r="D41" s="230"/>
      <c r="E41" s="291" t="str">
        <f>IF(ISBLANK(D41), List!D258, List!E258)</f>
        <v>Réimse éigeantach; líon isteach sonraí gan athrú</v>
      </c>
      <c r="F41" s="292"/>
      <c r="G41" s="52"/>
      <c r="H41" s="11"/>
      <c r="J41" s="15"/>
    </row>
    <row r="42" spans="2:11" ht="15.75" thickBot="1">
      <c r="B42" s="49"/>
      <c r="C42" s="50"/>
      <c r="D42" s="20"/>
      <c r="E42" s="50"/>
      <c r="F42" s="51"/>
      <c r="G42" s="53"/>
      <c r="H42" s="11"/>
      <c r="J42" s="15"/>
    </row>
    <row r="43" spans="2:11" ht="15.75" thickBot="1">
      <c r="B43" s="14"/>
      <c r="C43" s="14"/>
      <c r="D43" s="14"/>
      <c r="E43" s="14"/>
      <c r="G43" s="11"/>
      <c r="H43" s="11"/>
    </row>
    <row r="44" spans="2:11" ht="27" customHeight="1" thickBot="1">
      <c r="B44" s="289" t="str">
        <f>List!D60</f>
        <v xml:space="preserve">Cuid C: Sonraí na hoibre a rinneadh </v>
      </c>
      <c r="C44" s="290"/>
      <c r="D44" s="290"/>
      <c r="E44" s="290"/>
      <c r="F44" s="290"/>
      <c r="G44" s="40"/>
      <c r="H44" s="8"/>
    </row>
    <row r="45" spans="2:11" s="17" customFormat="1" ht="27.75" customHeight="1">
      <c r="B45" s="281" t="str">
        <f>List!D61</f>
        <v xml:space="preserve">***NÍOR CHEART IARRATAS AR ÍOCAÍOCHT A CHUR ISTEACH NÍOS MOILLE NÁ AN MHÍ I nDIAIDH NA MÍOSA A nDEARNADH AN OBAIR***  </v>
      </c>
      <c r="C45" s="282"/>
      <c r="D45" s="282"/>
      <c r="E45" s="282"/>
      <c r="F45" s="282"/>
      <c r="G45" s="283"/>
      <c r="H45" s="234"/>
    </row>
    <row r="46" spans="2:11" s="17" customFormat="1" ht="69" customHeight="1" thickBot="1">
      <c r="B46" s="278" t="str">
        <f>List!D62</f>
        <v>I gCuid C - roghnaigh an cineál oibre a bhí ann, cuir isteach an dáta a ndearnadh an obair (dáta amháin ar gach sraith) agus líon na n-uaireanta oibre a rinneadh ar gach dáta. Déanfaidh sé seo do phá i gcuid D a ríomh agus socrófar cad iad na teidlíochtaí leasa shóisialaigh atá agat bunaithe ar na sonraí a chuirtear isteach sa chuid seo.</v>
      </c>
      <c r="C46" s="279"/>
      <c r="D46" s="279"/>
      <c r="E46" s="279"/>
      <c r="F46" s="279"/>
      <c r="G46" s="280"/>
      <c r="H46" s="234"/>
    </row>
    <row r="47" spans="2:11" s="17" customFormat="1" ht="28.5" customHeight="1">
      <c r="B47" s="346" t="str">
        <f>List!D65</f>
        <v>Tabhair faoi deara: Ceartú Aistí - Ceartú chun críche aiseolais atá i gceist/ní bhaineann le marcanna scrúduithe</v>
      </c>
      <c r="C47" s="347"/>
      <c r="D47" s="347"/>
      <c r="E47" s="347"/>
      <c r="F47" s="347"/>
      <c r="G47" s="348"/>
      <c r="H47" s="234"/>
    </row>
    <row r="48" spans="2:11" ht="63">
      <c r="B48" s="54" t="str">
        <f>List!D66</f>
        <v>Cód Pá (Don Oifig amháin)</v>
      </c>
      <c r="C48" s="166" t="str">
        <f>List!D67</f>
        <v>Cineál na hOibre</v>
      </c>
      <c r="D48" s="166" t="str">
        <f>List!D68</f>
        <v xml:space="preserve">Dáta na hOibre
LL-MM-BB
(Cuir isteach Dáta Amháin ar Gach Líne)                   
</v>
      </c>
      <c r="E48" s="166" t="str">
        <f>List!D69</f>
        <v>Líon na nUaireanta a Oibríodh an Dáta sin</v>
      </c>
      <c r="F48" s="55" t="str">
        <f>List!D70</f>
        <v>Roghnach (Eolas breise do Bhainisteoirí i.e. Cóid na Modúl)</v>
      </c>
      <c r="G48" s="56"/>
      <c r="H48" s="12"/>
    </row>
    <row r="49" spans="2:9" ht="15.75">
      <c r="B49" s="57" t="e">
        <f>IF(VLOOKUP(C49,Rates!$A$2:$E$8,2,FALSE)=0,"",VLOOKUP(C49,Rates!$A$2:$E$8,2,FALSE))</f>
        <v>#N/A</v>
      </c>
      <c r="C49" s="58" t="s">
        <v>3</v>
      </c>
      <c r="D49" s="59"/>
      <c r="E49" s="60"/>
      <c r="F49" s="61"/>
      <c r="G49" s="21"/>
      <c r="H49" s="22"/>
    </row>
    <row r="50" spans="2:9" ht="15.75">
      <c r="B50" s="57" t="e">
        <f>IF(VLOOKUP(C50,Rates!$A$2:$E$8,2,FALSE)=0,"",VLOOKUP(C50,Rates!$A$2:$E$8,2,FALSE))</f>
        <v>#N/A</v>
      </c>
      <c r="C50" s="58" t="s">
        <v>3</v>
      </c>
      <c r="D50" s="59"/>
      <c r="E50" s="60"/>
      <c r="F50" s="61"/>
      <c r="G50" s="21"/>
      <c r="H50" s="22"/>
      <c r="I50" s="23"/>
    </row>
    <row r="51" spans="2:9" ht="15.75">
      <c r="B51" s="57" t="e">
        <f>IF(VLOOKUP(C51,Rates!$A$2:$E$8,2,FALSE)=0,"",VLOOKUP(C51,Rates!$A$2:$E$8,2,FALSE))</f>
        <v>#N/A</v>
      </c>
      <c r="C51" s="58" t="s">
        <v>3</v>
      </c>
      <c r="D51" s="59"/>
      <c r="E51" s="60"/>
      <c r="F51" s="61"/>
      <c r="G51" s="21"/>
      <c r="H51" s="22"/>
      <c r="I51" s="23"/>
    </row>
    <row r="52" spans="2:9" ht="15.75">
      <c r="B52" s="57" t="str">
        <f>IF(VLOOKUP(C52,Rates!$A$2:$E$8,2,FALSE)=0,"",VLOOKUP(C52,Rates!$A$2:$E$8,2,FALSE))</f>
        <v/>
      </c>
      <c r="C52" s="58" t="str">
        <f>Rates!$A$2</f>
        <v>Roghnaigh ón liosta anuas</v>
      </c>
      <c r="D52" s="59"/>
      <c r="E52" s="60"/>
      <c r="F52" s="61"/>
      <c r="G52" s="21"/>
      <c r="H52" s="22"/>
      <c r="I52" s="23"/>
    </row>
    <row r="53" spans="2:9" ht="15.75">
      <c r="B53" s="57" t="str">
        <f>IF(VLOOKUP(C53,Rates!$A$2:$E$8,2,FALSE)=0,"",VLOOKUP(C53,Rates!$A$2:$E$8,2,FALSE))</f>
        <v/>
      </c>
      <c r="C53" s="58" t="str">
        <f>Rates!$A$2</f>
        <v>Roghnaigh ón liosta anuas</v>
      </c>
      <c r="D53" s="59"/>
      <c r="E53" s="60"/>
      <c r="F53" s="61"/>
      <c r="G53" s="21"/>
      <c r="H53" s="22"/>
      <c r="I53" s="23"/>
    </row>
    <row r="54" spans="2:9" ht="15.75">
      <c r="B54" s="57" t="str">
        <f>IF(VLOOKUP(C54,Rates!$A$2:$E$8,2,FALSE)=0,"",VLOOKUP(C54,Rates!$A$2:$E$8,2,FALSE))</f>
        <v/>
      </c>
      <c r="C54" s="58" t="str">
        <f>Rates!$A$2</f>
        <v>Roghnaigh ón liosta anuas</v>
      </c>
      <c r="D54" s="59"/>
      <c r="E54" s="60"/>
      <c r="F54" s="61"/>
      <c r="G54" s="21"/>
      <c r="H54" s="22"/>
      <c r="I54" s="23"/>
    </row>
    <row r="55" spans="2:9" ht="15.75">
      <c r="B55" s="57" t="str">
        <f>IF(VLOOKUP(C55,Rates!$A$2:$E$8,2,FALSE)=0,"",VLOOKUP(C55,Rates!$A$2:$E$8,2,FALSE))</f>
        <v/>
      </c>
      <c r="C55" s="58" t="str">
        <f>Rates!$A$2</f>
        <v>Roghnaigh ón liosta anuas</v>
      </c>
      <c r="D55" s="59"/>
      <c r="E55" s="60"/>
      <c r="F55" s="61"/>
      <c r="G55" s="21"/>
      <c r="H55" s="22"/>
      <c r="I55" s="23"/>
    </row>
    <row r="56" spans="2:9" ht="15.75">
      <c r="B56" s="57" t="str">
        <f>IF(VLOOKUP(C56,Rates!$A$2:$E$8,2,FALSE)=0,"",VLOOKUP(C56,Rates!$A$2:$E$8,2,FALSE))</f>
        <v/>
      </c>
      <c r="C56" s="58" t="str">
        <f>Rates!$A$2</f>
        <v>Roghnaigh ón liosta anuas</v>
      </c>
      <c r="D56" s="59"/>
      <c r="E56" s="60"/>
      <c r="F56" s="61"/>
      <c r="G56" s="21"/>
      <c r="H56" s="22"/>
      <c r="I56" s="23"/>
    </row>
    <row r="57" spans="2:9" ht="15.75">
      <c r="B57" s="57" t="str">
        <f>IF(VLOOKUP(C57,Rates!$A$2:$E$8,2,FALSE)=0,"",VLOOKUP(C57,Rates!$A$2:$E$8,2,FALSE))</f>
        <v/>
      </c>
      <c r="C57" s="58" t="str">
        <f>Rates!$A$2</f>
        <v>Roghnaigh ón liosta anuas</v>
      </c>
      <c r="D57" s="59"/>
      <c r="E57" s="60"/>
      <c r="F57" s="61"/>
      <c r="G57" s="21"/>
      <c r="H57" s="22"/>
      <c r="I57" s="23"/>
    </row>
    <row r="58" spans="2:9" ht="15.75">
      <c r="B58" s="57" t="str">
        <f>IF(VLOOKUP(C58,Rates!$A$2:$E$8,2,FALSE)=0,"",VLOOKUP(C58,Rates!$A$2:$E$8,2,FALSE))</f>
        <v/>
      </c>
      <c r="C58" s="58" t="str">
        <f>Rates!$A$2</f>
        <v>Roghnaigh ón liosta anuas</v>
      </c>
      <c r="D58" s="59"/>
      <c r="E58" s="60"/>
      <c r="F58" s="61"/>
      <c r="G58" s="21"/>
      <c r="H58" s="22"/>
      <c r="I58" s="23"/>
    </row>
    <row r="59" spans="2:9" ht="15.75">
      <c r="B59" s="57" t="str">
        <f>IF(VLOOKUP(C59,Rates!$A$2:$E$8,2,FALSE)=0,"",VLOOKUP(C59,Rates!$A$2:$E$8,2,FALSE))</f>
        <v/>
      </c>
      <c r="C59" s="58" t="str">
        <f>Rates!$A$2</f>
        <v>Roghnaigh ón liosta anuas</v>
      </c>
      <c r="D59" s="59"/>
      <c r="E59" s="60"/>
      <c r="F59" s="61"/>
      <c r="G59" s="21"/>
      <c r="H59" s="22"/>
      <c r="I59" s="23"/>
    </row>
    <row r="60" spans="2:9" ht="15.75">
      <c r="B60" s="57" t="str">
        <f>IF(VLOOKUP(C60,Rates!$A$2:$E$8,2,FALSE)=0,"",VLOOKUP(C60,Rates!$A$2:$E$8,2,FALSE))</f>
        <v/>
      </c>
      <c r="C60" s="58" t="str">
        <f>Rates!$A$2</f>
        <v>Roghnaigh ón liosta anuas</v>
      </c>
      <c r="D60" s="59"/>
      <c r="E60" s="60"/>
      <c r="F60" s="61"/>
      <c r="G60" s="21"/>
      <c r="H60" s="22"/>
      <c r="I60" s="23"/>
    </row>
    <row r="61" spans="2:9" ht="15.75">
      <c r="B61" s="57" t="str">
        <f>IF(VLOOKUP(C61,Rates!$A$2:$E$8,2,FALSE)=0,"",VLOOKUP(C61,Rates!$A$2:$E$8,2,FALSE))</f>
        <v/>
      </c>
      <c r="C61" s="58" t="str">
        <f>Rates!$A$2</f>
        <v>Roghnaigh ón liosta anuas</v>
      </c>
      <c r="D61" s="59"/>
      <c r="E61" s="60"/>
      <c r="F61" s="61"/>
      <c r="G61" s="21"/>
      <c r="H61" s="22"/>
      <c r="I61" s="23"/>
    </row>
    <row r="62" spans="2:9" ht="15.75">
      <c r="B62" s="57" t="str">
        <f>IF(VLOOKUP(C62,Rates!$A$2:$E$8,2,FALSE)=0,"",VLOOKUP(C62,Rates!$A$2:$E$8,2,FALSE))</f>
        <v/>
      </c>
      <c r="C62" s="58" t="str">
        <f>Rates!$A$2</f>
        <v>Roghnaigh ón liosta anuas</v>
      </c>
      <c r="D62" s="59"/>
      <c r="E62" s="60"/>
      <c r="F62" s="61"/>
      <c r="G62" s="21"/>
      <c r="H62" s="22"/>
      <c r="I62" s="23"/>
    </row>
    <row r="63" spans="2:9" ht="15.75">
      <c r="B63" s="57" t="str">
        <f>IF(VLOOKUP(C63,Rates!$A$2:$E$8,2,FALSE)=0,"",VLOOKUP(C63,Rates!$A$2:$E$8,2,FALSE))</f>
        <v/>
      </c>
      <c r="C63" s="58" t="str">
        <f>Rates!$A$2</f>
        <v>Roghnaigh ón liosta anuas</v>
      </c>
      <c r="D63" s="59"/>
      <c r="E63" s="60"/>
      <c r="F63" s="61"/>
      <c r="G63" s="21"/>
      <c r="H63" s="22"/>
      <c r="I63" s="23"/>
    </row>
    <row r="64" spans="2:9" ht="15.75">
      <c r="B64" s="57" t="str">
        <f>IF(VLOOKUP(C64,Rates!$A$2:$E$8,2,FALSE)=0,"",VLOOKUP(C64,Rates!$A$2:$E$8,2,FALSE))</f>
        <v/>
      </c>
      <c r="C64" s="58" t="str">
        <f>Rates!$A$2</f>
        <v>Roghnaigh ón liosta anuas</v>
      </c>
      <c r="D64" s="59"/>
      <c r="E64" s="60"/>
      <c r="F64" s="61"/>
      <c r="G64" s="21"/>
      <c r="H64" s="22"/>
      <c r="I64" s="23"/>
    </row>
    <row r="65" spans="2:9" ht="15.75">
      <c r="B65" s="57" t="str">
        <f>IF(VLOOKUP(C65,Rates!$A$2:$E$8,2,FALSE)=0,"",VLOOKUP(C65,Rates!$A$2:$E$8,2,FALSE))</f>
        <v/>
      </c>
      <c r="C65" s="58" t="str">
        <f>Rates!$A$2</f>
        <v>Roghnaigh ón liosta anuas</v>
      </c>
      <c r="D65" s="59"/>
      <c r="E65" s="60"/>
      <c r="F65" s="61"/>
      <c r="G65" s="21"/>
      <c r="H65" s="22"/>
      <c r="I65" s="23"/>
    </row>
    <row r="66" spans="2:9" ht="15.75">
      <c r="B66" s="57" t="str">
        <f>IF(VLOOKUP(C66,Rates!$A$2:$E$8,2,FALSE)=0,"",VLOOKUP(C66,Rates!$A$2:$E$8,2,FALSE))</f>
        <v/>
      </c>
      <c r="C66" s="58" t="str">
        <f>Rates!$A$2</f>
        <v>Roghnaigh ón liosta anuas</v>
      </c>
      <c r="D66" s="59"/>
      <c r="E66" s="60"/>
      <c r="F66" s="61"/>
      <c r="G66" s="21"/>
      <c r="H66" s="22"/>
      <c r="I66" s="23"/>
    </row>
    <row r="67" spans="2:9" ht="15.75">
      <c r="B67" s="57" t="str">
        <f>IF(VLOOKUP(C67,Rates!$A$2:$E$8,2,FALSE)=0,"",VLOOKUP(C67,Rates!$A$2:$E$8,2,FALSE))</f>
        <v/>
      </c>
      <c r="C67" s="58" t="str">
        <f>Rates!$A$2</f>
        <v>Roghnaigh ón liosta anuas</v>
      </c>
      <c r="D67" s="59"/>
      <c r="E67" s="60"/>
      <c r="F67" s="61"/>
      <c r="G67" s="21"/>
      <c r="H67" s="22"/>
      <c r="I67" s="23"/>
    </row>
    <row r="68" spans="2:9" ht="15.75">
      <c r="B68" s="57" t="str">
        <f>IF(VLOOKUP(C68,Rates!$A$2:$E$8,2,FALSE)=0,"",VLOOKUP(C68,Rates!$A$2:$E$8,2,FALSE))</f>
        <v/>
      </c>
      <c r="C68" s="58" t="str">
        <f>Rates!$A$2</f>
        <v>Roghnaigh ón liosta anuas</v>
      </c>
      <c r="D68" s="59"/>
      <c r="E68" s="60"/>
      <c r="F68" s="61"/>
      <c r="G68" s="21"/>
      <c r="H68" s="22"/>
      <c r="I68" s="23"/>
    </row>
    <row r="69" spans="2:9" ht="15.75">
      <c r="B69" s="57" t="str">
        <f>IF(VLOOKUP(C69,Rates!$A$2:$E$8,2,FALSE)=0,"",VLOOKUP(C69,Rates!$A$2:$E$8,2,FALSE))</f>
        <v/>
      </c>
      <c r="C69" s="58" t="str">
        <f>Rates!$A$2</f>
        <v>Roghnaigh ón liosta anuas</v>
      </c>
      <c r="D69" s="59"/>
      <c r="E69" s="60"/>
      <c r="F69" s="61"/>
      <c r="G69" s="21"/>
      <c r="H69" s="22"/>
      <c r="I69" s="23"/>
    </row>
    <row r="70" spans="2:9" ht="15.75">
      <c r="B70" s="57" t="str">
        <f>IF(VLOOKUP(C70,Rates!$A$2:$E$8,2,FALSE)=0,"",VLOOKUP(C70,Rates!$A$2:$E$8,2,FALSE))</f>
        <v/>
      </c>
      <c r="C70" s="58" t="str">
        <f>Rates!$A$2</f>
        <v>Roghnaigh ón liosta anuas</v>
      </c>
      <c r="D70" s="59"/>
      <c r="E70" s="60"/>
      <c r="F70" s="61"/>
      <c r="G70" s="21"/>
      <c r="H70" s="22"/>
      <c r="I70" s="23"/>
    </row>
    <row r="71" spans="2:9" ht="15.75">
      <c r="B71" s="57" t="str">
        <f>IF(VLOOKUP(C71,Rates!$A$2:$E$8,2,FALSE)=0,"",VLOOKUP(C71,Rates!$A$2:$E$8,2,FALSE))</f>
        <v/>
      </c>
      <c r="C71" s="58" t="str">
        <f>Rates!$A$2</f>
        <v>Roghnaigh ón liosta anuas</v>
      </c>
      <c r="D71" s="59"/>
      <c r="E71" s="60"/>
      <c r="F71" s="61"/>
      <c r="G71" s="21"/>
      <c r="H71" s="22"/>
      <c r="I71" s="23"/>
    </row>
    <row r="72" spans="2:9" ht="15.75">
      <c r="B72" s="57" t="str">
        <f>IF(VLOOKUP(C72,Rates!$A$2:$E$8,2,FALSE)=0,"",VLOOKUP(C72,Rates!$A$2:$E$8,2,FALSE))</f>
        <v/>
      </c>
      <c r="C72" s="58" t="str">
        <f>Rates!$A$2</f>
        <v>Roghnaigh ón liosta anuas</v>
      </c>
      <c r="D72" s="59"/>
      <c r="E72" s="60"/>
      <c r="F72" s="61"/>
      <c r="G72" s="21"/>
      <c r="H72" s="22"/>
      <c r="I72" s="23"/>
    </row>
    <row r="73" spans="2:9" ht="15.75">
      <c r="B73" s="57" t="str">
        <f>IF(VLOOKUP(C73,Rates!$A$2:$E$8,2,FALSE)=0,"",VLOOKUP(C73,Rates!$A$2:$E$8,2,FALSE))</f>
        <v/>
      </c>
      <c r="C73" s="58" t="str">
        <f>Rates!$A$2</f>
        <v>Roghnaigh ón liosta anuas</v>
      </c>
      <c r="D73" s="59"/>
      <c r="E73" s="60"/>
      <c r="F73" s="61"/>
      <c r="G73" s="21"/>
      <c r="H73" s="22"/>
      <c r="I73" s="23"/>
    </row>
    <row r="74" spans="2:9" ht="15.75">
      <c r="B74" s="57" t="str">
        <f>IF(VLOOKUP(C74,Rates!$A$2:$E$8,2,FALSE)=0,"",VLOOKUP(C74,Rates!$A$2:$E$8,2,FALSE))</f>
        <v/>
      </c>
      <c r="C74" s="58" t="str">
        <f>Rates!$A$2</f>
        <v>Roghnaigh ón liosta anuas</v>
      </c>
      <c r="D74" s="59"/>
      <c r="E74" s="60"/>
      <c r="F74" s="61"/>
      <c r="G74" s="21"/>
      <c r="H74" s="22"/>
      <c r="I74" s="23"/>
    </row>
    <row r="75" spans="2:9" ht="15.75">
      <c r="B75" s="57" t="str">
        <f>IF(VLOOKUP(C75,Rates!$A$2:$E$8,2,FALSE)=0,"",VLOOKUP(C75,Rates!$A$2:$E$8,2,FALSE))</f>
        <v/>
      </c>
      <c r="C75" s="58" t="str">
        <f>Rates!$A$2</f>
        <v>Roghnaigh ón liosta anuas</v>
      </c>
      <c r="D75" s="59"/>
      <c r="E75" s="60"/>
      <c r="F75" s="61"/>
      <c r="G75" s="21"/>
      <c r="H75" s="22"/>
      <c r="I75" s="23"/>
    </row>
    <row r="76" spans="2:9" ht="15.75">
      <c r="B76" s="57" t="str">
        <f>IF(VLOOKUP(C76,Rates!$A$2:$E$8,2,FALSE)=0,"",VLOOKUP(C76,Rates!$A$2:$E$8,2,FALSE))</f>
        <v/>
      </c>
      <c r="C76" s="58" t="str">
        <f>Rates!$A$2</f>
        <v>Roghnaigh ón liosta anuas</v>
      </c>
      <c r="D76" s="59"/>
      <c r="E76" s="60"/>
      <c r="F76" s="61"/>
      <c r="G76" s="21"/>
      <c r="H76" s="22"/>
      <c r="I76" s="23"/>
    </row>
    <row r="77" spans="2:9" ht="15.75">
      <c r="B77" s="57" t="str">
        <f>IF(VLOOKUP(C77,Rates!$A$2:$E$8,2,FALSE)=0,"",VLOOKUP(C77,Rates!$A$2:$E$8,2,FALSE))</f>
        <v/>
      </c>
      <c r="C77" s="58" t="str">
        <f>Rates!$A$2</f>
        <v>Roghnaigh ón liosta anuas</v>
      </c>
      <c r="D77" s="59"/>
      <c r="E77" s="60"/>
      <c r="F77" s="61"/>
      <c r="G77" s="21"/>
      <c r="H77" s="22"/>
      <c r="I77" s="23"/>
    </row>
    <row r="78" spans="2:9" ht="16.5" thickBot="1">
      <c r="B78" s="57" t="str">
        <f>IF(VLOOKUP(C78,Rates!$A$2:$E$8,2,FALSE)=0,"",VLOOKUP(C78,Rates!$A$2:$E$8,2,FALSE))</f>
        <v/>
      </c>
      <c r="C78" s="58" t="str">
        <f>Rates!$A$2</f>
        <v>Roghnaigh ón liosta anuas</v>
      </c>
      <c r="D78" s="59"/>
      <c r="E78" s="60"/>
      <c r="F78" s="62"/>
      <c r="G78" s="21"/>
      <c r="H78" s="22"/>
      <c r="I78" s="23"/>
    </row>
    <row r="79" spans="2:9" ht="16.5" thickBot="1">
      <c r="B79" s="63"/>
      <c r="C79" s="64" t="str">
        <f>List!D94</f>
        <v>Líon iomlán uaireanta a oibríodh</v>
      </c>
      <c r="D79" s="65"/>
      <c r="E79" s="66">
        <f>SUM(E49:E78)</f>
        <v>0</v>
      </c>
      <c r="F79" s="65"/>
      <c r="G79" s="67"/>
      <c r="H79" s="24"/>
      <c r="I79" s="23"/>
    </row>
    <row r="80" spans="2:9" ht="16.5" thickBot="1">
      <c r="B80" s="68"/>
      <c r="C80" s="69"/>
      <c r="D80" s="70"/>
      <c r="E80" s="71"/>
      <c r="F80" s="70"/>
      <c r="G80" s="70"/>
      <c r="H80" s="24"/>
      <c r="I80" s="23"/>
    </row>
    <row r="81" spans="2:12" ht="25.5" customHeight="1">
      <c r="B81" s="352" t="str">
        <f>IF(OR(D39="[Enter Name Here]", D39="[Cuir ainm anseo]"), "", CONCATENATE(List!D95," ",IF(D39&lt;&gt;"",D39,""),IF(D41&lt;&gt;"",",",""),D41))</f>
        <v xml:space="preserve">Cuid D: Eolas Achomair le hAthbhreithniú: </v>
      </c>
      <c r="C81" s="353"/>
      <c r="D81" s="353"/>
      <c r="E81" s="353"/>
      <c r="F81" s="353"/>
      <c r="G81" s="354"/>
      <c r="H81" s="167"/>
      <c r="I81" s="23"/>
    </row>
    <row r="82" spans="2:12" s="17" customFormat="1" ht="58.5" customHeight="1">
      <c r="B82" s="186" t="str">
        <f>List!D66</f>
        <v>Cód Pá (Don Oifig amháin)</v>
      </c>
      <c r="C82" s="186" t="str">
        <f>List!D99</f>
        <v>Cineál na hOibre</v>
      </c>
      <c r="D82" s="187" t="str">
        <f>List!D100</f>
        <v>Ráta san Uair</v>
      </c>
      <c r="E82" s="188" t="str">
        <f>List!D101</f>
        <v>Líon iomlán uaireanta a oibríodh</v>
      </c>
      <c r="F82" s="188" t="str">
        <f>List!D102</f>
        <v>Luach (Euro)</v>
      </c>
      <c r="G82" s="189"/>
      <c r="H82" s="190"/>
      <c r="I82" s="143"/>
      <c r="L82" s="13"/>
    </row>
    <row r="83" spans="2:12" s="17" customFormat="1">
      <c r="B83" s="174">
        <f>VLOOKUP(C83,Rates!$A$1:$E$8,2,0)</f>
        <v>122</v>
      </c>
      <c r="C83" s="191" t="str">
        <f>+Rates!A3</f>
        <v>Íocaíocht Teagaisc</v>
      </c>
      <c r="D83" s="192">
        <f>IF($E$33=Rates!$D$1,Rates!C3,Rates!C3)</f>
        <v>32.61</v>
      </c>
      <c r="E83" s="193">
        <f t="shared" ref="E83:E88" si="0">SUMIF($C$49:$C$78,C83,$E$49:$E$78)</f>
        <v>0</v>
      </c>
      <c r="F83" s="192">
        <f>IF(D83*E83&lt;&gt;0, D83*E83, 0)</f>
        <v>0</v>
      </c>
      <c r="G83" s="194"/>
      <c r="H83" s="143"/>
      <c r="I83" s="28"/>
      <c r="L83" s="13"/>
    </row>
    <row r="84" spans="2:12" s="17" customFormat="1">
      <c r="B84" s="174">
        <f>VLOOKUP(C84,Rates!$A$1:$E$8,2,0)</f>
        <v>111</v>
      </c>
      <c r="C84" s="191" t="str">
        <f>+Rates!A4</f>
        <v>Íocaíocht as Rang Teagaisc</v>
      </c>
      <c r="D84" s="192">
        <f>IF($E$33=Rates!$D$1,Rates!C4,Rates!C4)</f>
        <v>32.61</v>
      </c>
      <c r="E84" s="193">
        <f t="shared" si="0"/>
        <v>0</v>
      </c>
      <c r="F84" s="192">
        <f t="shared" ref="F84:F88" si="1">IF(D84*E84&lt;&gt;0, D84*E84, 0)</f>
        <v>0</v>
      </c>
      <c r="G84" s="194"/>
      <c r="H84" s="143"/>
      <c r="I84" s="28"/>
      <c r="L84" s="13"/>
    </row>
    <row r="85" spans="2:12" s="17" customFormat="1">
      <c r="B85" s="174">
        <f>VLOOKUP(C85,Rates!$A$1:$E$8,2,0)</f>
        <v>112</v>
      </c>
      <c r="C85" s="191" t="str">
        <f>+Rates!A5</f>
        <v>Íocaíochtaí as Taispeántas Saotharlainne</v>
      </c>
      <c r="D85" s="192">
        <f>IF($E$33=Rates!$D$1,Rates!C5,Rates!C5)</f>
        <v>22.29</v>
      </c>
      <c r="E85" s="193">
        <f t="shared" si="0"/>
        <v>0</v>
      </c>
      <c r="F85" s="192">
        <f t="shared" si="1"/>
        <v>0</v>
      </c>
      <c r="G85" s="194"/>
      <c r="H85" s="143"/>
      <c r="I85" s="28"/>
      <c r="L85" s="13"/>
    </row>
    <row r="86" spans="2:12" s="17" customFormat="1">
      <c r="B86" s="174">
        <f>VLOOKUP(C86,Rates!$A$1:$E$8,2,0)</f>
        <v>113</v>
      </c>
      <c r="C86" s="191" t="str">
        <f>+Rates!A6</f>
        <v>Dualgais Acadúla Ghaolmhara</v>
      </c>
      <c r="D86" s="192">
        <f>IF($E$33=Rates!$D$1,Rates!C6,Rates!C6)</f>
        <v>32.61</v>
      </c>
      <c r="E86" s="193">
        <f t="shared" si="0"/>
        <v>0</v>
      </c>
      <c r="F86" s="192">
        <f t="shared" si="1"/>
        <v>0</v>
      </c>
      <c r="G86" s="194"/>
      <c r="H86" s="143"/>
      <c r="I86" s="28"/>
      <c r="L86" s="13"/>
    </row>
    <row r="87" spans="2:12" s="17" customFormat="1">
      <c r="B87" s="174">
        <f>VLOOKUP(C87,Rates!$A$1:$E$8,2,0)</f>
        <v>128</v>
      </c>
      <c r="C87" s="191" t="str">
        <f>+Rates!A7</f>
        <v>Taispeántóirí Fochéime</v>
      </c>
      <c r="D87" s="192">
        <f>IF($E$33=Rates!$D$1,Rates!C7,Rates!C7)</f>
        <v>16.3</v>
      </c>
      <c r="E87" s="193">
        <f t="shared" si="0"/>
        <v>0</v>
      </c>
      <c r="F87" s="192">
        <f t="shared" si="1"/>
        <v>0</v>
      </c>
      <c r="G87" s="194"/>
      <c r="H87" s="143"/>
      <c r="I87" s="28"/>
      <c r="L87" s="13"/>
    </row>
    <row r="88" spans="2:12" s="17" customFormat="1" ht="18">
      <c r="B88" s="174">
        <f>VLOOKUP(C88,Rates!$A$1:$E$8,2,0)</f>
        <v>127</v>
      </c>
      <c r="C88" s="191" t="str">
        <f>+Rates!A8</f>
        <v>Ceartú Aistí</v>
      </c>
      <c r="D88" s="192">
        <f>IF($E$33=Rates!$D$1,Rates!C8,Rates!C8)</f>
        <v>32.61</v>
      </c>
      <c r="E88" s="193">
        <f t="shared" si="0"/>
        <v>0</v>
      </c>
      <c r="F88" s="192">
        <f t="shared" si="1"/>
        <v>0</v>
      </c>
      <c r="G88" s="194"/>
      <c r="H88" s="143"/>
      <c r="I88" s="195"/>
      <c r="L88" s="13"/>
    </row>
    <row r="89" spans="2:12" s="17" customFormat="1" ht="15.75">
      <c r="B89" s="196"/>
      <c r="C89" s="197" t="str">
        <f>List!D109</f>
        <v>Iomlán</v>
      </c>
      <c r="D89" s="198"/>
      <c r="E89" s="199">
        <f>SUM(E83:E88)</f>
        <v>0</v>
      </c>
      <c r="F89" s="200">
        <f>SUM(F83:F88)</f>
        <v>0</v>
      </c>
      <c r="G89" s="201"/>
      <c r="H89" s="143"/>
      <c r="I89" s="28"/>
      <c r="L89" s="13"/>
    </row>
    <row r="90" spans="2:12" s="17" customFormat="1" ht="20.25" customHeight="1">
      <c r="B90" s="174">
        <v>343</v>
      </c>
      <c r="C90" s="285" t="str">
        <f>List!D110</f>
        <v>Teidlíocht ar Phá Saoire Bliantúla na bhFostaithe Páirtaimseartha (8%)</v>
      </c>
      <c r="D90" s="285"/>
      <c r="E90" s="202"/>
      <c r="F90" s="203" t="str">
        <f>IF(E34=List!D48, "0.00", IF(E34=List!D49, F89*8%, ""))</f>
        <v/>
      </c>
      <c r="G90" s="204"/>
      <c r="H90" s="205"/>
      <c r="I90" s="206"/>
      <c r="L90" s="13"/>
    </row>
    <row r="91" spans="2:12" s="214" customFormat="1" ht="23.25" customHeight="1" thickBot="1">
      <c r="B91" s="207"/>
      <c r="C91" s="208" t="str">
        <f>List!D111</f>
        <v>Móriomlán</v>
      </c>
      <c r="D91" s="209"/>
      <c r="E91" s="210"/>
      <c r="F91" s="211">
        <f>SUM(F89:F90)</f>
        <v>0</v>
      </c>
      <c r="G91" s="212"/>
      <c r="H91" s="213"/>
      <c r="I91" s="28"/>
    </row>
    <row r="92" spans="2:12" s="7" customFormat="1" ht="63.75" customHeight="1" thickBot="1">
      <c r="B92" s="349" t="str">
        <f>List!D257</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C92" s="350"/>
      <c r="D92" s="350"/>
      <c r="E92" s="350"/>
      <c r="F92" s="350"/>
      <c r="G92" s="351"/>
      <c r="H92" s="213"/>
      <c r="I92" s="28"/>
    </row>
    <row r="93" spans="2:12" s="7" customFormat="1" ht="12.75" customHeight="1" thickBot="1">
      <c r="B93" s="226"/>
      <c r="C93" s="226"/>
      <c r="D93" s="226"/>
      <c r="E93" s="226"/>
      <c r="F93" s="226"/>
      <c r="G93" s="226"/>
      <c r="H93" s="227"/>
      <c r="I93" s="227"/>
    </row>
    <row r="94" spans="2:12" s="7" customFormat="1" ht="34.5" customHeight="1">
      <c r="B94" s="295" t="str">
        <f>List!D186</f>
        <v>An chéim dheiridh don Éilitheoir:</v>
      </c>
      <c r="C94" s="296"/>
      <c r="D94" s="296"/>
      <c r="E94" s="296"/>
      <c r="F94" s="296"/>
      <c r="G94" s="342"/>
      <c r="H94" s="227"/>
      <c r="I94" s="227"/>
    </row>
    <row r="95" spans="2:12" s="7" customFormat="1" ht="48" customHeight="1">
      <c r="B95" s="343" t="str">
        <f>List!D7</f>
        <v>ÉILITHEOIR/COMHALTA FOIRNE: LÍON CUID A, B &amp; C AGUS SEOL DO BHILEOG AMA CHUIG DO BHAINISTEOIR / AN SEALBHÓIR BUISÉID LENA CEADÚ</v>
      </c>
      <c r="C95" s="343"/>
      <c r="D95" s="343"/>
      <c r="E95" s="343"/>
      <c r="F95" s="343"/>
      <c r="G95" s="343"/>
      <c r="H95" s="227"/>
      <c r="I95" s="227"/>
    </row>
    <row r="96" spans="2:12" ht="16.5" customHeight="1" thickBot="1">
      <c r="B96" s="68"/>
      <c r="C96" s="70"/>
      <c r="D96" s="72"/>
      <c r="E96" s="73"/>
      <c r="F96" s="74"/>
      <c r="G96" s="74"/>
      <c r="H96" s="26"/>
      <c r="I96" s="25"/>
    </row>
    <row r="97" spans="2:12" s="17" customFormat="1" ht="29.25" customHeight="1">
      <c r="B97" s="295" t="str">
        <f>List!D114</f>
        <v>Cuid E: Teidlíocht Saoire Poiblí na bhFostaithe Páirtaimseartha</v>
      </c>
      <c r="C97" s="296"/>
      <c r="D97" s="296"/>
      <c r="E97" s="296"/>
      <c r="F97" s="296"/>
      <c r="G97" s="342"/>
      <c r="H97" s="168"/>
      <c r="I97" s="28"/>
      <c r="J97" s="233"/>
      <c r="K97" s="233"/>
      <c r="L97" s="233"/>
    </row>
    <row r="98" spans="2:12" s="17" customFormat="1" ht="30" customHeight="1">
      <c r="B98" s="344" t="str">
        <f>List!D115</f>
        <v xml:space="preserve">Ní mór do shínitheoir údaraithe na bileoige ama seo a chinntiú go bhfuil pá laethanta saoire poiblí san áireamh i gcás fostaithe páirtaimseartha más infheidhme. </v>
      </c>
      <c r="C98" s="332"/>
      <c r="D98" s="332"/>
      <c r="E98" s="332"/>
      <c r="F98" s="332"/>
      <c r="G98" s="345"/>
      <c r="H98" s="35"/>
      <c r="I98" s="155"/>
    </row>
    <row r="99" spans="2:12" s="17" customFormat="1" ht="39.75" customHeight="1">
      <c r="B99" s="344" t="str">
        <f>List!D116</f>
        <v>Bíonn fostaithe páirtaimseartha i dteideal pá laethanta saoire poiblí má bhí siad ag obair in Ollscoil na Gaillimhe ar feadh 40 uair an chloig, ar a laghad, sna 5 seachtaine roimh an lá saoire poiblí. 
(Ní mór na huaireanta ar fad a rinneadh roimh an lá saoire poiblí a chur isteach chuig an Bureau chun go bhféadfaidh an t-údaraitheoir an íocaíocht as lá saoire poiblí a cheadú.</v>
      </c>
      <c r="C99" s="332"/>
      <c r="D99" s="332"/>
      <c r="E99" s="332"/>
      <c r="F99" s="332"/>
      <c r="G99" s="345"/>
      <c r="H99" s="35"/>
      <c r="I99" s="28"/>
    </row>
    <row r="100" spans="2:12" s="17" customFormat="1" ht="23.25" customHeight="1">
      <c r="B100" s="344" t="str">
        <f>List!D117</f>
        <v xml:space="preserve">Féach na Treoracha leis an bhFoirm a Líonadh má tá cúnamh uait leis an íocaíocht cheart a ríomh </v>
      </c>
      <c r="C100" s="332"/>
      <c r="D100" s="332"/>
      <c r="E100" s="332"/>
      <c r="F100" s="332"/>
      <c r="G100" s="345"/>
      <c r="H100" s="35"/>
      <c r="I100" s="28"/>
    </row>
    <row r="101" spans="2:12" s="17" customFormat="1" ht="36" customHeight="1">
      <c r="B101" s="337" t="str">
        <f>List!D118</f>
        <v>Ríomhfaidh párolla an pá saoire poiblí más infheidhme. Ní mór don sealbhóir buiséid a chinntiú go gcuirtear na sonraí ar fáil sa rannán saoire poiblí (ná cuir isteach an luach mar go bhfuil sé seo le haghaidh úsáid Párolla).</v>
      </c>
      <c r="C101" s="338"/>
      <c r="D101" s="338"/>
      <c r="E101" s="338"/>
      <c r="F101" s="338"/>
      <c r="G101" s="339"/>
      <c r="H101" s="35"/>
      <c r="I101" s="28"/>
    </row>
    <row r="102" spans="2:12" s="17" customFormat="1" ht="51.75" customHeight="1">
      <c r="B102" s="177" t="str">
        <f>List!D66</f>
        <v>Cód Pá (Don Oifig amháin)</v>
      </c>
      <c r="C102" s="178" t="str">
        <f>List!D99</f>
        <v>Cineál na hOibre</v>
      </c>
      <c r="D102" s="179" t="str">
        <f>List!D119</f>
        <v>Roghnaigh an Lá Saoire Poiblí a bhfuil íocaíocht ag dul as</v>
      </c>
      <c r="E102" s="179" t="str">
        <f>List!D120</f>
        <v>An raibh an fostaí le bheith ag obair ar an lá seo</v>
      </c>
      <c r="F102" s="179" t="str">
        <f>List!D124</f>
        <v>Le haghaidh Úsáide Párolla - 
Luach (Euro)</v>
      </c>
      <c r="G102" s="180"/>
      <c r="H102" s="168"/>
      <c r="I102" s="28"/>
    </row>
    <row r="103" spans="2:12" ht="36" customHeight="1" thickBot="1">
      <c r="B103" s="174">
        <v>342</v>
      </c>
      <c r="C103" s="42" t="str">
        <f>List!$D$125</f>
        <v>Pá Laethanta Saoire Poiblí (má táthar ina theideal)</v>
      </c>
      <c r="D103" s="175" t="s">
        <v>258</v>
      </c>
      <c r="E103" s="172" t="str">
        <f>List!D121</f>
        <v>Roghnaigh ón liosta anuas</v>
      </c>
      <c r="F103" s="176">
        <v>0</v>
      </c>
      <c r="G103" s="170"/>
      <c r="H103" s="31"/>
      <c r="I103" s="23"/>
    </row>
    <row r="104" spans="2:12" ht="34.5" customHeight="1" thickBot="1">
      <c r="B104" s="75">
        <v>342</v>
      </c>
      <c r="C104" s="36" t="str">
        <f>List!D125</f>
        <v>Pá Laethanta Saoire Poiblí (má táthar ina theideal)</v>
      </c>
      <c r="D104" s="175" t="s">
        <v>258</v>
      </c>
      <c r="E104" s="172" t="str">
        <f>List!D121</f>
        <v>Roghnaigh ón liosta anuas</v>
      </c>
      <c r="F104" s="173">
        <v>0</v>
      </c>
      <c r="G104" s="171"/>
      <c r="H104" s="31"/>
      <c r="I104" s="23"/>
    </row>
    <row r="105" spans="2:12" ht="15.75" thickBot="1">
      <c r="B105" s="23"/>
      <c r="C105" s="24"/>
      <c r="D105" s="29"/>
      <c r="E105" s="30"/>
      <c r="F105" s="26"/>
      <c r="G105" s="26"/>
      <c r="H105" s="26"/>
      <c r="I105" s="23"/>
    </row>
    <row r="106" spans="2:12" s="17" customFormat="1" ht="27.75" customHeight="1">
      <c r="B106" s="295" t="str">
        <f>List!D143</f>
        <v>Cuid F: Údarú - Líon an chuid seo &amp; cinntigh go bhfuil an bhileog ama próiseáilte mar is ceart</v>
      </c>
      <c r="C106" s="296"/>
      <c r="D106" s="296"/>
      <c r="E106" s="296"/>
      <c r="F106" s="296"/>
      <c r="G106" s="228"/>
      <c r="H106" s="168"/>
      <c r="I106" s="28"/>
    </row>
    <row r="107" spans="2:12" ht="12" customHeight="1">
      <c r="B107" s="76"/>
      <c r="C107" s="340"/>
      <c r="D107" s="340"/>
      <c r="E107" s="340"/>
      <c r="F107" s="340"/>
      <c r="G107" s="341"/>
      <c r="H107" s="31"/>
      <c r="I107" s="23"/>
    </row>
    <row r="108" spans="2:12" ht="39" customHeight="1">
      <c r="B108" s="76"/>
      <c r="C108" s="331" t="str">
        <f>List!D144</f>
        <v xml:space="preserve">Ní mheasfar go mbeidh an bhileog ama ceadaithe mura mbeidh cuid F líonta agus mura seoltar an bhileog ama ó rphost an tsealbhóra Buiséid / an toscaire údaraithe (ní ghlacfar le seoladh rphoist ginearálta). </v>
      </c>
      <c r="D108" s="331"/>
      <c r="E108" s="331"/>
      <c r="F108" s="331"/>
      <c r="G108" s="181"/>
      <c r="H108" s="32"/>
      <c r="I108" s="23"/>
    </row>
    <row r="109" spans="2:12" ht="24" customHeight="1">
      <c r="B109" s="76"/>
      <c r="C109" s="331" t="str">
        <f>List!D145</f>
        <v>Ní féidir ach 3 Bhileog Ama ar a mhéad a Údarú ar aon ríomhphost amháin.</v>
      </c>
      <c r="D109" s="331"/>
      <c r="E109" s="331"/>
      <c r="F109" s="331"/>
      <c r="G109" s="181"/>
      <c r="H109" s="32"/>
      <c r="I109" s="23"/>
    </row>
    <row r="110" spans="2:12" ht="58.5" customHeight="1">
      <c r="B110" s="76"/>
      <c r="C110" s="331" t="str">
        <f>List!D146</f>
        <v>Ceadú faoi dhó: Ná seol an bhileog ama seo ar rphost níos mó ná uair amháin mura ndiúltaíonn an Bureau an bhunbhileog ama agus go bhfuil leasuithe le déanamh uirthi. 
Is faoi na húdaraitheoirí a chinntiú nach ndéanfar an íocaíocht faoi dhó.</v>
      </c>
      <c r="D110" s="331"/>
      <c r="E110" s="331"/>
      <c r="F110" s="331"/>
      <c r="G110" s="181"/>
      <c r="H110" s="32"/>
      <c r="I110" s="23"/>
    </row>
    <row r="111" spans="2:12" ht="29.25" customHeight="1">
      <c r="B111" s="76"/>
      <c r="C111" s="331" t="str">
        <f>List!D148</f>
        <v>Ceisteanna: Féach an táb “Treoracha leis an bhFoirm a Líonadh” chun teacht ar na teagmhálaithe cuí.</v>
      </c>
      <c r="D111" s="331"/>
      <c r="E111" s="331"/>
      <c r="F111" s="331"/>
      <c r="G111" s="181"/>
      <c r="H111" s="32"/>
      <c r="I111" s="23"/>
    </row>
    <row r="112" spans="2:12" ht="30" customHeight="1">
      <c r="B112" s="76"/>
      <c r="C112" s="333" t="str">
        <f>List!D149</f>
        <v>Ceadaím an bhileog ama seo agus dearbhaím an méid seo a leanas:</v>
      </c>
      <c r="D112" s="333"/>
      <c r="E112" s="333"/>
      <c r="F112" s="333"/>
      <c r="G112" s="334"/>
      <c r="H112" s="32"/>
      <c r="I112" s="23"/>
    </row>
    <row r="113" spans="2:9" ht="36" customHeight="1">
      <c r="B113" s="183">
        <v>1</v>
      </c>
      <c r="C113" s="332" t="str">
        <f>List!D150</f>
        <v xml:space="preserve">Tá Conradh do na huaireanta agus na dátaí a liostaítear thuas curtha chuig an Oifig AD agus fuarthas rphost ón oifig AD chun a dhearbhú gur bileoga ama seachas tuarastal míosúil an próiseas íocaíochta a bheidh ann. Seiceáil an comhfhreagras seo mar go bhfuil an modh íocaíochta luaite go soiléir ann.        </v>
      </c>
      <c r="D113" s="332"/>
      <c r="E113" s="332"/>
      <c r="F113" s="332"/>
      <c r="G113" s="182"/>
      <c r="H113" s="32"/>
      <c r="I113" s="23"/>
    </row>
    <row r="114" spans="2:9" ht="24.75" customHeight="1">
      <c r="B114" s="183">
        <v>2</v>
      </c>
      <c r="C114" s="332" t="str">
        <f>List!D151</f>
        <v xml:space="preserve">Is ionann an Costionad a cuireadh isteach thíos agus an ceann atá sa chonradh. </v>
      </c>
      <c r="D114" s="332"/>
      <c r="E114" s="332"/>
      <c r="F114" s="332"/>
      <c r="G114" s="182"/>
      <c r="H114" s="32"/>
      <c r="I114" s="23"/>
    </row>
    <row r="115" spans="2:9" ht="25.5" customHeight="1">
      <c r="B115" s="183">
        <v>3</v>
      </c>
      <c r="C115" s="332" t="str">
        <f>List!D152</f>
        <v>Tá an ráta san uair a liostaítear i gCuid D ag teacht leis an gconradh sínithe.</v>
      </c>
      <c r="D115" s="332"/>
      <c r="E115" s="332"/>
      <c r="F115" s="332"/>
      <c r="G115" s="182"/>
      <c r="H115" s="32"/>
      <c r="I115" s="23"/>
    </row>
    <row r="116" spans="2:9" ht="30" customHeight="1">
      <c r="B116" s="183">
        <v>4</v>
      </c>
      <c r="C116" s="332" t="str">
        <f>List!D153</f>
        <v>Líonadh an bhileog ama ar fad i gceart.</v>
      </c>
      <c r="D116" s="332"/>
      <c r="E116" s="332"/>
      <c r="F116" s="332"/>
      <c r="G116" s="182"/>
      <c r="H116" s="32"/>
      <c r="I116" s="27"/>
    </row>
    <row r="117" spans="2:9" ht="12" customHeight="1" thickBot="1">
      <c r="B117" s="77"/>
      <c r="C117" s="329"/>
      <c r="D117" s="329"/>
      <c r="E117" s="329"/>
      <c r="F117" s="329"/>
      <c r="G117" s="330"/>
      <c r="H117" s="32"/>
      <c r="I117" s="27"/>
    </row>
    <row r="118" spans="2:9" ht="32.25" customHeight="1" thickBot="1">
      <c r="B118" s="33"/>
      <c r="C118" s="162" t="str">
        <f>List!D154</f>
        <v>An Costionad atá luaite sa chonradh</v>
      </c>
      <c r="D118" s="219"/>
      <c r="E118" s="215" t="str">
        <f>IF(ISBLANK(D118), List!$D$258, List!$E$258)</f>
        <v>Réimse éigeantach; líon isteach sonraí gan athrú</v>
      </c>
      <c r="F118" s="78"/>
      <c r="G118" s="79"/>
      <c r="H118" s="32"/>
      <c r="I118" s="27"/>
    </row>
    <row r="119" spans="2:9" ht="19.5" customHeight="1" thickBot="1">
      <c r="B119" s="33"/>
      <c r="C119" s="162"/>
      <c r="D119" s="218"/>
      <c r="E119" s="225"/>
      <c r="F119" s="78"/>
      <c r="G119" s="79"/>
      <c r="H119" s="32"/>
      <c r="I119" s="27"/>
    </row>
    <row r="120" spans="2:9" ht="34.5" customHeight="1" thickBot="1">
      <c r="B120" s="33"/>
      <c r="C120" s="162" t="str">
        <f>List!D155</f>
        <v>Ainm Shealbhóir an Bhuiséid</v>
      </c>
      <c r="D120" s="219"/>
      <c r="E120" s="215" t="str">
        <f>IF(ISBLANK(D120), List!$D$258, List!$E$258)</f>
        <v>Réimse éigeantach; líon isteach sonraí gan athrú</v>
      </c>
      <c r="F120" s="184" t="str">
        <f>List!D159</f>
        <v>Naisc úsáideacha do bhainisteoirí</v>
      </c>
      <c r="G120" s="79"/>
      <c r="H120" s="32"/>
      <c r="I120" s="27"/>
    </row>
    <row r="121" spans="2:9" ht="21" thickBot="1">
      <c r="B121" s="33"/>
      <c r="C121" s="162"/>
      <c r="D121" s="218"/>
      <c r="E121" s="225"/>
      <c r="F121" s="185" t="str">
        <f>List!D160</f>
        <v>Láithreán gréasáin AD</v>
      </c>
      <c r="G121" s="79"/>
      <c r="H121" s="32"/>
      <c r="I121" s="27"/>
    </row>
    <row r="122" spans="2:9" ht="27.75" customHeight="1" thickBot="1">
      <c r="B122" s="33"/>
      <c r="C122" s="162" t="str">
        <f>List!D156</f>
        <v>Ainm an Údaraitheora don bhileog ama murab é/í sealbhóir an bhuiséid é/í</v>
      </c>
      <c r="D122" s="219"/>
      <c r="E122" s="215" t="str">
        <f>IF(ISBLANK(D122), List!$D$258, List!$E$258)</f>
        <v>Réimse éigeantach; líon isteach sonraí gan athrú</v>
      </c>
      <c r="F122" s="185" t="str">
        <f>List!D161</f>
        <v>Láithreán gréasáin párolla</v>
      </c>
      <c r="G122" s="79"/>
      <c r="H122" s="32"/>
      <c r="I122" s="27"/>
    </row>
    <row r="123" spans="2:9" ht="21" thickBot="1">
      <c r="B123" s="33"/>
      <c r="C123" s="162"/>
      <c r="D123" s="218"/>
      <c r="E123" s="225"/>
      <c r="F123" s="83"/>
      <c r="G123" s="79"/>
      <c r="H123" s="32"/>
      <c r="I123" s="27"/>
    </row>
    <row r="124" spans="2:9" ht="30" customHeight="1" thickBot="1">
      <c r="B124" s="33"/>
      <c r="C124" s="162" t="str">
        <f>List!D157</f>
        <v>Dáta Údaraithe</v>
      </c>
      <c r="D124" s="219"/>
      <c r="E124" s="215" t="str">
        <f>IF(ISBLANK(D124), List!$D$258, List!$E$258)</f>
        <v>Réimse éigeantach; líon isteach sonraí gan athrú</v>
      </c>
      <c r="F124" s="78"/>
      <c r="G124" s="79"/>
      <c r="H124" s="32"/>
      <c r="I124" s="27"/>
    </row>
    <row r="125" spans="2:9" ht="20.25">
      <c r="B125" s="33"/>
      <c r="C125" s="78"/>
      <c r="D125" s="34"/>
      <c r="E125" s="78"/>
      <c r="F125" s="78"/>
      <c r="G125" s="79"/>
      <c r="H125" s="32"/>
      <c r="I125" s="27"/>
    </row>
    <row r="126" spans="2:9" ht="31.5" customHeight="1">
      <c r="B126" s="335" t="str">
        <f>List!D158</f>
        <v xml:space="preserve">Sealbhóir Buiséid/Údaraitheoir: Seol an bhileog ama seo lena phróiseáil chuig </v>
      </c>
      <c r="C126" s="336"/>
      <c r="D126" s="336"/>
      <c r="E126" s="328" t="s">
        <v>6</v>
      </c>
      <c r="F126" s="328"/>
      <c r="G126" s="79"/>
      <c r="H126" s="32"/>
      <c r="I126" s="27"/>
    </row>
    <row r="127" spans="2:9" ht="3.75" customHeight="1" thickBot="1">
      <c r="B127" s="80"/>
      <c r="C127" s="81"/>
      <c r="D127" s="81"/>
      <c r="E127" s="81"/>
      <c r="F127" s="81"/>
      <c r="G127" s="82"/>
      <c r="H127" s="32"/>
      <c r="I127" s="27"/>
    </row>
    <row r="128" spans="2:9" ht="20.25">
      <c r="H128" s="32"/>
      <c r="I128" s="27"/>
    </row>
  </sheetData>
  <sheetProtection algorithmName="SHA-512" hashValue="0qr5lMC8S58le9KYQYJLwFvXSZfMxXYLPQMdlZ1ePAiiFA23ntu/uBJMp6QkchwWera1PzGwHR6i8zybOPTnfQ==" saltValue="ISTLVLD/tJZcRT3fMeBJow==" spinCount="100000" sheet="1" objects="1" scenarios="1" selectLockedCells="1"/>
  <dataConsolidate link="1">
    <dataRefs count="1">
      <dataRef ref="G32:H86" sheet="PTTA Timesheet (by date v1.0)" r:id="rId1"/>
    </dataRefs>
  </dataConsolidate>
  <mergeCells count="60">
    <mergeCell ref="B47:G47"/>
    <mergeCell ref="B92:G92"/>
    <mergeCell ref="B99:G99"/>
    <mergeCell ref="B100:G100"/>
    <mergeCell ref="B106:F106"/>
    <mergeCell ref="B97:G97"/>
    <mergeCell ref="B81:G81"/>
    <mergeCell ref="C108:F108"/>
    <mergeCell ref="C109:F109"/>
    <mergeCell ref="B101:G101"/>
    <mergeCell ref="C107:G107"/>
    <mergeCell ref="C90:D90"/>
    <mergeCell ref="B94:G94"/>
    <mergeCell ref="B95:G95"/>
    <mergeCell ref="B98:G98"/>
    <mergeCell ref="E126:F126"/>
    <mergeCell ref="C117:G117"/>
    <mergeCell ref="C110:F110"/>
    <mergeCell ref="C111:F111"/>
    <mergeCell ref="C113:F113"/>
    <mergeCell ref="C114:F114"/>
    <mergeCell ref="C112:G112"/>
    <mergeCell ref="C115:F115"/>
    <mergeCell ref="C116:F116"/>
    <mergeCell ref="B126:D126"/>
    <mergeCell ref="B25:G25"/>
    <mergeCell ref="D10:E10"/>
    <mergeCell ref="B12:G12"/>
    <mergeCell ref="B11:G11"/>
    <mergeCell ref="B18:G18"/>
    <mergeCell ref="B23:G23"/>
    <mergeCell ref="B20:G20"/>
    <mergeCell ref="B19:G19"/>
    <mergeCell ref="B16:G16"/>
    <mergeCell ref="B21:G21"/>
    <mergeCell ref="B22:G22"/>
    <mergeCell ref="B15:G15"/>
    <mergeCell ref="C14:F14"/>
    <mergeCell ref="E28:F28"/>
    <mergeCell ref="B27:F27"/>
    <mergeCell ref="E30:F30"/>
    <mergeCell ref="B30:D30"/>
    <mergeCell ref="B29:D29"/>
    <mergeCell ref="E29:F29"/>
    <mergeCell ref="I22:I23"/>
    <mergeCell ref="I24:I25"/>
    <mergeCell ref="B46:G46"/>
    <mergeCell ref="B45:G45"/>
    <mergeCell ref="B34:D34"/>
    <mergeCell ref="B32:D32"/>
    <mergeCell ref="E32:F32"/>
    <mergeCell ref="B36:F36"/>
    <mergeCell ref="B44:F44"/>
    <mergeCell ref="E41:F41"/>
    <mergeCell ref="E34:F34"/>
    <mergeCell ref="B37:F37"/>
    <mergeCell ref="B41:C41"/>
    <mergeCell ref="B39:C39"/>
    <mergeCell ref="B24:G24"/>
    <mergeCell ref="B28:D28"/>
  </mergeCells>
  <conditionalFormatting sqref="C49:C80">
    <cfRule type="cellIs" dxfId="16" priority="82" operator="equal">
      <formula>"Select from drop down list"</formula>
    </cfRule>
  </conditionalFormatting>
  <conditionalFormatting sqref="D39">
    <cfRule type="containsBlanks" dxfId="15" priority="1">
      <formula>LEN(TRIM(D39))=0</formula>
    </cfRule>
  </conditionalFormatting>
  <conditionalFormatting sqref="D41">
    <cfRule type="containsBlanks" dxfId="14" priority="19">
      <formula>LEN(TRIM(D41))=0</formula>
    </cfRule>
  </conditionalFormatting>
  <conditionalFormatting sqref="D49:E78">
    <cfRule type="cellIs" dxfId="13" priority="78" operator="equal">
      <formula>"PRSI Week"</formula>
    </cfRule>
    <cfRule type="containsBlanks" dxfId="12" priority="84">
      <formula>LEN(TRIM(D49))=0</formula>
    </cfRule>
  </conditionalFormatting>
  <conditionalFormatting sqref="E30:E34">
    <cfRule type="cellIs" dxfId="11" priority="20" stopIfTrue="1" operator="equal">
      <formula>"Select from drop down list"</formula>
    </cfRule>
  </conditionalFormatting>
  <conditionalFormatting sqref="E41">
    <cfRule type="containsText" dxfId="10" priority="8" operator="containsText" text="Réimse éigeantach; líon isteach sonraí gan athrú">
      <formula>NOT(ISERROR(SEARCH("Réimse éigeantach; líon isteach sonraí gan athrú",E41)))</formula>
    </cfRule>
    <cfRule type="containsText" dxfId="9" priority="11" operator="containsText" text="Mandatory field,please enter valid details">
      <formula>NOT(ISERROR(SEARCH("Mandatory field,please enter valid details",E41)))</formula>
    </cfRule>
  </conditionalFormatting>
  <conditionalFormatting sqref="E79:E80 E89 E91 E96 E105">
    <cfRule type="cellIs" dxfId="8" priority="22" operator="greaterThanOrEqual">
      <formula>150</formula>
    </cfRule>
  </conditionalFormatting>
  <conditionalFormatting sqref="E118 E120 E122 E124">
    <cfRule type="containsText" dxfId="7" priority="4" operator="containsText" text="✓">
      <formula>NOT(ISERROR(SEARCH("✓",E118)))</formula>
    </cfRule>
    <cfRule type="containsText" dxfId="6" priority="7" operator="containsText" text="Réimse éigeantach; líon isteach sonraí gan athrú">
      <formula>NOT(ISERROR(SEARCH("Réimse éigeantach; líon isteach sonraí gan athrú",E118)))</formula>
    </cfRule>
  </conditionalFormatting>
  <conditionalFormatting sqref="E118:E124">
    <cfRule type="containsText" dxfId="5" priority="13" operator="containsText" text="Mandatory field,please enter valid details">
      <formula>NOT(ISERROR(SEARCH("Mandatory field,please enter valid details",E118)))</formula>
    </cfRule>
  </conditionalFormatting>
  <conditionalFormatting sqref="E41:F41">
    <cfRule type="containsText" dxfId="4" priority="5" operator="containsText" text="✓">
      <formula>NOT(ISERROR(SEARCH("✓",E41)))</formula>
    </cfRule>
  </conditionalFormatting>
  <conditionalFormatting sqref="F39">
    <cfRule type="containsText" dxfId="3" priority="6" operator="containsText" text="✓">
      <formula>NOT(ISERROR(SEARCH("✓",F39)))</formula>
    </cfRule>
    <cfRule type="containsText" dxfId="2" priority="9" operator="containsText" text="Réimse éigeantach; líon isteach sonraí gan athrú">
      <formula>NOT(ISERROR(SEARCH("Réimse éigeantach; líon isteach sonraí gan athrú",F39)))</formula>
    </cfRule>
    <cfRule type="containsText" dxfId="1" priority="10" operator="containsText" text="Mandatory field, please enter valid details">
      <formula>NOT(ISERROR(SEARCH("Mandatory field, please enter valid details",F39)))</formula>
    </cfRule>
    <cfRule type="containsText" dxfId="0" priority="12" operator="containsText" text="Mandatory field,please enter valid details">
      <formula>NOT(ISERROR(SEARCH("Mandatory field,please enter valid details",F39)))</formula>
    </cfRule>
  </conditionalFormatting>
  <dataValidations xWindow="689" yWindow="386" count="6">
    <dataValidation type="decimal" operator="greaterThanOrEqual" allowBlank="1" showInputMessage="1" showErrorMessage="1" sqref="E89" xr:uid="{00000000-0002-0000-0000-000000000000}">
      <formula1>150</formula1>
    </dataValidation>
    <dataValidation type="textLength" allowBlank="1" showInputMessage="1" showErrorMessage="1" errorTitle="Incorrect Payroll number" error="Must be 6 digits and ensure its correct._x000a__x000a_Tá an Uimhir Phárolla mícheart_x000a_Bíodh 6 dhigit inti agus cinntigh go bhfuil an uimhir ceart." promptTitle="Payroll Number / Uimhir Phárolla" prompt="Your 6 digit Staff/Payroll Number will be on the email from hrta@universityofgalway.ie_x000a_Ensure your number is correct on this form as it is used to process your payment._x000a__x000a_Tá d’Uimhir Foirne / Phárolla ina bhfuil 6 dhigit sa rphost ó tss@nuigalway.ie_x000a_" sqref="D41" xr:uid="{00000000-0002-0000-0000-000002000000}">
      <formula1>6</formula1>
      <formula2>6</formula2>
    </dataValidation>
    <dataValidation allowBlank="1" showInputMessage="1" showErrorMessage="1" errorTitle="Do not enter here" error="Ná cuir aon rud anseo" promptTitle="Do not enter here " prompt="If section A and B is complete correctly, please go to type of work and select from the drop down list._x000a__x000a_Ná cuir aon rud anseo_x000a_Má líonadh cuid A agus B i gceart, téigh chuig Cineál na hOibre agus roghnaigh ón liosta anuas." sqref="B49:B78" xr:uid="{00000000-0002-0000-0000-000001000000}"/>
    <dataValidation type="date" allowBlank="1" showErrorMessage="1" errorTitle="Error / Earráid" error="1. Date Format DD-MMM-YY_x000a_2. Allowable dates after 30/08/2024._x000a_3. Can't enter future dates for payment._x000a__x000a_1. Formáid an Dáta LL-MMM-BB_x000a_2. Ní féidir dátaí amach anseo a chur isteach le haghaidh íocaíochta." sqref="D49:D78" xr:uid="{00000000-0002-0000-0000-000003000000}">
      <formula1>45536</formula1>
      <formula2>TODAY()</formula2>
    </dataValidation>
    <dataValidation type="custom" showInputMessage="1" showErrorMessage="1" errorTitle="**Error: /Earráid:**" error="***Correct the following***_x000a_1. Complete Section A + B_x000a_2. Select Type of Work_x000a_3. Enter date worked_x000a_4. Can't enter &gt;12 hours per date._x000a_5. Enter number of hours (no text)" promptTitle="Enter hours worked" prompt="Enter a number only (no text) i.e. 4_x000a__x000a_Cuir isteach líon na n-uaireanta a oibríodh_x000a_Ná cuir isteach ach uimhir (ná cuir aon téacs isteach) i.e. 4" sqref="E49:E78" xr:uid="{00000000-0002-0000-0000-000004000000}">
      <formula1>AND((NOT(ISBLANK($D$39))),(NOT(ISBLANK($D$41))),(NOT(ISBLANK(D49))),(E49&lt;=12))</formula1>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D124" xr:uid="{F2B30C27-6CEF-4A9E-9144-40023202DAD5}">
      <formula1>43831</formula1>
      <formula2>TODAY()</formula2>
    </dataValidation>
  </dataValidations>
  <hyperlinks>
    <hyperlink ref="I22" r:id="rId2" display="https://www.universityofgalway.ie/payroll/paymentdates/" xr:uid="{00000000-0004-0000-0000-000002000000}"/>
    <hyperlink ref="I19" r:id="rId3" display="https://www.universityofgalway.ie/human-resources/recruitment-and-selection/recruitment-and-selection/teachingsupportstaff/" xr:uid="{00000000-0004-0000-0000-000005000000}"/>
    <hyperlink ref="F121" r:id="rId4" display="https://www.universityofgalway.ie/human-resources/recruitment-and-selection/recruitment-and-selection/teachingsupportstaff/" xr:uid="{00000000-0004-0000-0000-000006000000}"/>
    <hyperlink ref="E126" r:id="rId5" xr:uid="{00000000-0004-0000-0000-000008000000}"/>
    <hyperlink ref="I28" r:id="rId6" display="https://www.universityofgalway.ie/information-solutions-services/services-for-students/campusaccount/selfservicepasswordresetsspr/" xr:uid="{00000000-0004-0000-0000-000009000000}"/>
    <hyperlink ref="I29" r:id="rId7" display="https://www.universityofgalway.ie/o365/" xr:uid="{00000000-0004-0000-0000-00000A000000}"/>
    <hyperlink ref="I24" r:id="rId8" xr:uid="{016F8DED-F96C-4941-94F1-50B5249DF252}"/>
    <hyperlink ref="F122" r:id="rId9" display="Payroll Website" xr:uid="{FEB27E1E-E2B8-4D97-82CE-7F8BF388858C}"/>
    <hyperlink ref="I21" r:id="rId10" xr:uid="{3E45BCDF-63D9-412D-907F-03819205B2B2}"/>
  </hyperlinks>
  <printOptions horizontalCentered="1"/>
  <pageMargins left="0" right="0" top="0.74803149606299213" bottom="0.74803149606299213" header="0.31496062992125984" footer="0.31496062992125984"/>
  <pageSetup paperSize="9" scale="55" fitToHeight="2" orientation="portrait" r:id="rId11"/>
  <drawing r:id="rId12"/>
  <legacyDrawing r:id="rId13"/>
  <extLst>
    <ext xmlns:x14="http://schemas.microsoft.com/office/spreadsheetml/2009/9/main" uri="{CCE6A557-97BC-4b89-ADB6-D9C93CAAB3DF}">
      <x14:dataValidations xmlns:xm="http://schemas.microsoft.com/office/excel/2006/main" xWindow="689" yWindow="386" count="7">
        <x14:dataValidation type="list" allowBlank="1" showInputMessage="1" showErrorMessage="1" xr:uid="{00000000-0002-0000-0000-000005000000}">
          <x14:formula1>
            <xm:f>List!$D$33:$D$36</xm:f>
          </x14:formula1>
          <xm:sqref>E30:F30</xm:sqref>
        </x14:dataValidation>
        <x14:dataValidation type="list" allowBlank="1" showInputMessage="1" showErrorMessage="1" xr:uid="{00000000-0002-0000-0000-000006000000}">
          <x14:formula1>
            <xm:f>List!$E$38:$E$41</xm:f>
          </x14:formula1>
          <xm:sqref>E32:F32</xm:sqref>
        </x14:dataValidation>
        <x14:dataValidation type="list" allowBlank="1" showInputMessage="1" showErrorMessage="1" xr:uid="{00000000-0002-0000-0000-000007000000}">
          <x14:formula1>
            <xm:f>List!$E$47:$E$49</xm:f>
          </x14:formula1>
          <xm:sqref>E34:F34</xm:sqref>
        </x14:dataValidation>
        <x14:dataValidation type="list" allowBlank="1" showInputMessage="1" showErrorMessage="1" xr:uid="{00000000-0002-0000-0000-00000A000000}">
          <x14:formula1>
            <xm:f>List!$B$1:$B$3</xm:f>
          </x14:formula1>
          <xm:sqref>D10</xm:sqref>
        </x14:dataValidation>
        <x14:dataValidation type="list" allowBlank="1" showInputMessage="1" showErrorMessage="1" xr:uid="{00000000-0002-0000-0000-00000C000000}">
          <x14:formula1>
            <xm:f>List!$D$121:$D$123</xm:f>
          </x14:formula1>
          <xm:sqref>E103:E104</xm:sqref>
        </x14:dataValidation>
        <x14:dataValidation type="list" allowBlank="1" showInputMessage="1" showErrorMessage="1" xr:uid="{B702A437-BE97-4482-BDAE-70B18FC060B6}">
          <x14:formula1>
            <xm:f>List!$D$129:$D$142</xm:f>
          </x14:formula1>
          <xm:sqref>D103:D104</xm:sqref>
        </x14:dataValidation>
        <x14:dataValidation type="list" allowBlank="1" showErrorMessage="1" errorTitle="Invalid Work Type" error="You may only select a 'Type of Work' Category from the Drop Down list._x000a__x000a_Cineál na hOibre Neamhbhailí_x000a_Ní féidir leat ach Catagóir ‘Cineál na hOibre’ a roghnú ón Liosta Anuas._x000a_" promptTitle="Select Type of Work" prompt="After completing Section A + B: select Type of Work from Drop Down Menu here_x000a__x000a_Roghnaigh Cineál na hOibre_x000a_Tar éis duit Cuid A + B a líonadh: roghnaigh Cineál na hOibre ón Roghchlár Anuas anseo _x000a_" xr:uid="{00000000-0002-0000-0000-00000B000000}">
          <x14:formula1>
            <xm:f>Rates!$A$13:$A$19</xm:f>
          </x14:formula1>
          <xm:sqref>C49:C78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G307"/>
  <sheetViews>
    <sheetView workbookViewId="0">
      <selection activeCell="F7" sqref="F7"/>
    </sheetView>
  </sheetViews>
  <sheetFormatPr defaultRowHeight="14.25"/>
  <cols>
    <col min="1" max="1" width="9.140625" style="119"/>
    <col min="2" max="2" width="99.85546875" style="119" customWidth="1"/>
    <col min="3" max="3" width="17.85546875" style="119" customWidth="1"/>
    <col min="4" max="5" width="9.140625" style="119"/>
    <col min="6" max="6" width="66" style="119" customWidth="1"/>
    <col min="7" max="16384" width="9.140625" style="119"/>
  </cols>
  <sheetData>
    <row r="1" spans="1:33">
      <c r="A1" s="117"/>
      <c r="B1" s="117"/>
      <c r="C1" s="117"/>
      <c r="D1" s="117"/>
      <c r="E1" s="117"/>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row>
    <row r="2" spans="1:33" s="270" customFormat="1" ht="37.5" customHeight="1">
      <c r="A2" s="267"/>
      <c r="B2" s="268" t="str">
        <f>List!D216</f>
        <v>Cé hiad na dualgais is féidir leis an bhFoireann Tacaíochta Teagaisc (TSS) glacadh chucu?</v>
      </c>
      <c r="C2" s="267"/>
      <c r="D2" s="267"/>
      <c r="E2" s="267"/>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ht="18.75" customHeight="1">
      <c r="A3" s="117"/>
      <c r="B3" s="244" t="str">
        <f>List!D217</f>
        <v>Tá sonraíocht poist le haghaidh TSS le fáil anseo.</v>
      </c>
      <c r="C3" s="117"/>
      <c r="D3" s="117"/>
      <c r="E3" s="117"/>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row>
    <row r="4" spans="1:33" ht="132" customHeight="1">
      <c r="A4" s="117"/>
      <c r="B4" s="122" t="str">
        <f>List!D218</f>
        <v xml:space="preserve">Ba chóir do na dualgais a bhfuil an fostaí á (h)earcú lena n-aghaidh a bheith leagtha amach go soiléir ar an bhfoirm um shocrú conartha. Is iondúil go bhfostaítear TSS chun modúl ar leith ar chlár fochéime nó iarchéime, nó modúl ar chlár gearrthéarmach nó neamhchreidiúnaithe, a theagasc. Ina theannta sin, d’fhéadfaí iarradh orthu tabhairt faoi ranganna teagaisc, taispeántais, nó dualgais eile a bhaineann leis an teagasc lena n-áirítear measúnú a dhéanamh ar thascanna, scrúduithe a cheartú, agus/nó tacaíocht a thabhairt do mhic léinn. Má tá teagasc cumaisc i gceist, is féidir an méid sin a lua ar an bhfoirm chomh maith lena chur in iúl don fhostaí ag an mbainisteoir earcaíochta. 
NÓTA: Níor chóir duine a fhostú mar TSS má tá siad ag glacadh chucu cúraimí a bhaineann le post eile: post léachtóra, post riaracháin, post taighde nó post teicniúil mar shampla.  </v>
      </c>
      <c r="C4" s="117"/>
      <c r="D4" s="117"/>
      <c r="E4" s="117"/>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25.5" customHeight="1">
      <c r="A5" s="117"/>
      <c r="B5" s="273" t="str">
        <f>List!D215</f>
        <v>Míniú ar Chineál na hOibre</v>
      </c>
      <c r="C5" s="117"/>
      <c r="D5" s="117"/>
      <c r="E5" s="11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row>
    <row r="6" spans="1:33">
      <c r="A6" s="117"/>
      <c r="B6" s="120"/>
      <c r="C6" s="117"/>
      <c r="D6" s="117"/>
      <c r="E6" s="117"/>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row>
    <row r="7" spans="1:33" ht="15">
      <c r="A7" s="117"/>
      <c r="B7" s="121" t="str">
        <f>List!D219</f>
        <v>Íocaíocht Teagaisc</v>
      </c>
      <c r="C7" s="117"/>
      <c r="D7" s="117"/>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row>
    <row r="8" spans="1:33">
      <c r="A8" s="117"/>
      <c r="B8" s="122" t="str">
        <f>List!D220</f>
        <v>Seo an ráta in aghaidh na huaire le haghaidh teagaisc, stiúradh ranganna nó múineadh mac léinn.</v>
      </c>
      <c r="C8" s="117"/>
      <c r="D8" s="117"/>
      <c r="E8" s="117"/>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row>
    <row r="9" spans="1:33" ht="15">
      <c r="A9" s="117"/>
      <c r="B9" s="121"/>
      <c r="C9" s="117"/>
      <c r="D9" s="117"/>
      <c r="E9" s="117"/>
      <c r="F9" s="246"/>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row>
    <row r="10" spans="1:33" ht="15">
      <c r="A10" s="117"/>
      <c r="B10" s="121" t="str">
        <f>List!D221</f>
        <v>Íocaíocht as Rang Teagaisc</v>
      </c>
      <c r="C10" s="117"/>
      <c r="D10" s="117"/>
      <c r="E10" s="117"/>
      <c r="F10" s="246"/>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row>
    <row r="11" spans="1:33" ht="32.25" customHeight="1">
      <c r="A11" s="117"/>
      <c r="B11" s="122" t="str">
        <f>List!D222</f>
        <v>Íocaíocht le haghaidh ranganna teagaisc a reáchtáil – seisiúin bheaga teagaisc, dírithe ar mhír ar leith, ina bhfaigheann na mic léinn treoir phearsantaithe.</v>
      </c>
      <c r="C11" s="117"/>
      <c r="D11" s="117"/>
      <c r="E11" s="117"/>
      <c r="F11" s="246"/>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row>
    <row r="12" spans="1:33" ht="15">
      <c r="A12" s="117"/>
      <c r="B12" s="121"/>
      <c r="C12" s="117"/>
      <c r="D12" s="117"/>
      <c r="E12" s="117"/>
      <c r="F12" s="246"/>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row>
    <row r="13" spans="1:33" ht="15">
      <c r="A13" s="117"/>
      <c r="B13" s="121" t="str">
        <f>List!D223</f>
        <v>Íocaíochtaí as Taispeántas Saotharlainne</v>
      </c>
      <c r="C13" s="117"/>
      <c r="D13" s="117"/>
      <c r="E13" s="117"/>
      <c r="F13" s="246"/>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row>
    <row r="14" spans="1:33" ht="28.5">
      <c r="A14" s="117"/>
      <c r="B14" s="122" t="str">
        <f>List!D224</f>
        <v>Íocaíocht le haghaidh mic léinn a mhaoirsiú agus a theagasc le linn seisiúin saotharlainne, áit a bhfoghlaimítear trí ghníomhartha praiticiúla agus teagmhálacha. Baineann na seisiúin seo le cúrsaí eolaíochta nó innealtóireachta go minic.</v>
      </c>
      <c r="C14" s="117"/>
      <c r="D14" s="117"/>
      <c r="E14" s="117"/>
      <c r="F14" s="246"/>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row>
    <row r="15" spans="1:33" ht="15">
      <c r="A15" s="117"/>
      <c r="B15" s="121"/>
      <c r="C15" s="117"/>
      <c r="D15" s="117"/>
      <c r="E15" s="117"/>
      <c r="F15" s="246"/>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row>
    <row r="16" spans="1:33" ht="15">
      <c r="A16" s="117"/>
      <c r="B16" s="121" t="str">
        <f>List!D225</f>
        <v>Dualgais an Chomhlaigh Teagaisc</v>
      </c>
      <c r="C16" s="117"/>
      <c r="D16" s="117"/>
      <c r="E16" s="117"/>
      <c r="F16" s="246"/>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row>
    <row r="17" spans="1:33" ht="42.75">
      <c r="A17" s="117"/>
      <c r="B17" s="122" t="str">
        <f>List!D226</f>
        <v>Dualgais an Chomhlaigh Teagaisc, lena n-áirítear cúnamh a thabhairt le reáchtáil cúrsa, grádú, a bheith ar fáil d'uaireanta oifige, ceannas a ghlacadh ar phlé nó ranganna teagaisc, agus tacú leis an bpríomhtheagascóir le tascanna éagsúla a bhaineann le teagasc</v>
      </c>
      <c r="C17" s="117"/>
      <c r="D17" s="117"/>
      <c r="E17" s="117"/>
      <c r="F17" s="246"/>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row>
    <row r="18" spans="1:33">
      <c r="A18" s="117"/>
      <c r="B18" s="120"/>
      <c r="C18" s="117"/>
      <c r="D18" s="117"/>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row>
    <row r="19" spans="1:33" ht="15">
      <c r="A19" s="117"/>
      <c r="B19" s="121" t="str">
        <f>List!D227</f>
        <v>Taispeántas Fochéime</v>
      </c>
      <c r="C19" s="117"/>
      <c r="D19" s="117"/>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row>
    <row r="20" spans="1:33" ht="42.75">
      <c r="A20" s="117"/>
      <c r="B20" s="122" t="str">
        <f>List!D228</f>
        <v>Baineann é seo le scoláirí na bliana deiridh a ghlactar le cuidiú le léirithe Saotharlainne sa Coláiste na hEolaíochta agus na hInnealtóireachta. Seo nuair a bhíonn gá le cúnamh breise maidir chun críocha Sláinte agus Sábháilteachta mar gheall ar líon ard mac léinn sna saotharlanna.</v>
      </c>
      <c r="C20" s="117"/>
      <c r="D20" s="117"/>
      <c r="E20" s="117"/>
      <c r="F20" s="246"/>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row>
    <row r="21" spans="1:33">
      <c r="A21" s="117"/>
      <c r="B21" s="120"/>
      <c r="C21" s="117"/>
      <c r="D21" s="117"/>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row>
    <row r="22" spans="1:33" ht="15">
      <c r="A22" s="117"/>
      <c r="B22" s="121" t="str">
        <f>List!D229</f>
        <v xml:space="preserve">Ceartú Aistí </v>
      </c>
      <c r="C22" s="117"/>
      <c r="D22" s="117"/>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row>
    <row r="23" spans="1:33" ht="15">
      <c r="A23" s="117"/>
      <c r="B23" s="123" t="str">
        <f>List!D230</f>
        <v>Tabhair faoi deara: Ceartú Aistí chun críche aiseolais/ní bhaineann le marcanna scrúduithe</v>
      </c>
      <c r="C23" s="117"/>
      <c r="D23" s="117"/>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row>
    <row r="24" spans="1:33" ht="66.75" customHeight="1">
      <c r="A24" s="117"/>
      <c r="B24" s="122" t="str">
        <f>List!D231</f>
        <v>Baineann an íocaíocht seo le hathbhreithniú ar aistí mac léinn (i mBliain 1 de ghnáth), nach mbíonn tionchar acu ar mharcanna na scrúduithe. Go bunúsach, is aistí iad seo ar bealach iad le haiseolas a thabhairt do mhic léinn. Tagann sé seo faoi cheannteideal an chúntóra pháirtaimseartha seachas faoi cheannteideal cheartú na Scrúduithe.</v>
      </c>
      <c r="C24" s="117"/>
      <c r="D24" s="117"/>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row>
    <row r="25" spans="1:33">
      <c r="A25" s="117"/>
      <c r="B25" s="122"/>
      <c r="C25" s="117"/>
      <c r="D25" s="117"/>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row>
    <row r="26" spans="1:33">
      <c r="A26" s="117"/>
      <c r="B26" s="117"/>
      <c r="C26" s="117"/>
      <c r="D26" s="117"/>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row>
    <row r="27" spans="1:33">
      <c r="A27" s="117"/>
      <c r="B27" s="117"/>
      <c r="C27" s="117"/>
      <c r="D27" s="117"/>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row>
    <row r="28" spans="1:33" s="118" customFormat="1"/>
    <row r="29" spans="1:33" s="118" customFormat="1"/>
    <row r="30" spans="1:33" s="118" customFormat="1"/>
    <row r="31" spans="1:33" s="118" customFormat="1"/>
    <row r="32" spans="1:33" s="118" customFormat="1"/>
    <row r="33" s="118" customFormat="1"/>
    <row r="34" s="118" customFormat="1"/>
    <row r="35" s="118" customFormat="1"/>
    <row r="36" s="118" customFormat="1"/>
    <row r="37" s="118" customFormat="1"/>
    <row r="38" s="118" customFormat="1"/>
    <row r="39" s="118" customFormat="1"/>
    <row r="40" s="118" customFormat="1"/>
    <row r="41" s="118" customFormat="1"/>
    <row r="42" s="118" customFormat="1"/>
    <row r="43" s="118" customFormat="1"/>
    <row r="44" s="118" customFormat="1"/>
    <row r="45" s="118" customFormat="1"/>
    <row r="46" s="118" customFormat="1"/>
    <row r="47" s="118" customFormat="1"/>
    <row r="48" s="118" customFormat="1"/>
    <row r="49" s="118" customFormat="1"/>
    <row r="50" s="118" customFormat="1"/>
    <row r="51" s="118" customFormat="1"/>
    <row r="52" s="118" customFormat="1"/>
    <row r="53" s="118" customFormat="1"/>
    <row r="54" s="118" customFormat="1"/>
    <row r="55" s="118" customFormat="1"/>
    <row r="56" s="118" customFormat="1"/>
    <row r="57" s="118" customFormat="1"/>
    <row r="58" s="118" customFormat="1"/>
    <row r="59" s="118" customFormat="1"/>
    <row r="60" s="118" customFormat="1"/>
    <row r="61" s="118" customFormat="1"/>
    <row r="62" s="118" customFormat="1"/>
    <row r="63" s="118" customFormat="1"/>
    <row r="64" s="118" customFormat="1"/>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row r="153" s="118" customFormat="1"/>
    <row r="154" s="118" customFormat="1"/>
    <row r="155" s="118" customFormat="1"/>
    <row r="156" s="118" customFormat="1"/>
    <row r="157" s="118" customFormat="1"/>
    <row r="158" s="118" customFormat="1"/>
    <row r="159" s="118" customFormat="1"/>
    <row r="160" s="118" customFormat="1"/>
    <row r="161" s="118" customFormat="1"/>
    <row r="162" s="118" customFormat="1"/>
    <row r="163" s="118" customFormat="1"/>
    <row r="164" s="118" customFormat="1"/>
    <row r="165" s="118" customFormat="1"/>
    <row r="166" s="118" customFormat="1"/>
    <row r="167" s="118" customFormat="1"/>
    <row r="168" s="118" customFormat="1"/>
    <row r="169" s="118" customFormat="1"/>
    <row r="170" s="118" customFormat="1"/>
    <row r="171" s="118" customFormat="1"/>
    <row r="172" s="118" customFormat="1"/>
    <row r="173" s="118" customFormat="1"/>
    <row r="174" s="118" customFormat="1"/>
    <row r="175" s="118" customFormat="1"/>
    <row r="176" s="118" customFormat="1"/>
    <row r="177" s="118" customFormat="1"/>
    <row r="178" s="118" customFormat="1"/>
    <row r="179" s="118" customFormat="1"/>
    <row r="180" s="118" customFormat="1"/>
    <row r="181" s="118" customFormat="1"/>
    <row r="182" s="118" customFormat="1"/>
    <row r="183" s="118" customFormat="1"/>
    <row r="184" s="118" customFormat="1"/>
    <row r="185" s="118" customFormat="1"/>
    <row r="186" s="118" customFormat="1"/>
    <row r="187" s="118" customFormat="1"/>
    <row r="188" s="118" customFormat="1"/>
    <row r="189" s="118" customFormat="1"/>
    <row r="190" s="118" customFormat="1"/>
    <row r="191" s="118" customFormat="1"/>
    <row r="192" s="118" customFormat="1"/>
    <row r="193" s="118" customFormat="1"/>
    <row r="194" s="118" customFormat="1"/>
    <row r="195" s="118" customFormat="1"/>
    <row r="196" s="118" customFormat="1"/>
    <row r="197" s="118" customFormat="1"/>
    <row r="198" s="118" customFormat="1"/>
    <row r="199" s="118" customFormat="1"/>
    <row r="200" s="118" customFormat="1"/>
    <row r="201" s="118" customFormat="1"/>
    <row r="202" s="118" customFormat="1"/>
    <row r="203" s="118" customFormat="1"/>
    <row r="204" s="118" customFormat="1"/>
    <row r="205" s="118" customFormat="1"/>
    <row r="206" s="118" customFormat="1"/>
    <row r="207" s="118" customFormat="1"/>
    <row r="208" s="118" customFormat="1"/>
    <row r="209" s="118" customFormat="1"/>
    <row r="210" s="118" customFormat="1"/>
    <row r="211" s="118" customFormat="1"/>
    <row r="212" s="118" customFormat="1"/>
    <row r="213" s="118" customFormat="1"/>
    <row r="214" s="118" customFormat="1"/>
    <row r="215" s="118" customFormat="1"/>
    <row r="216" s="118" customFormat="1"/>
    <row r="217" s="118" customFormat="1"/>
    <row r="218" s="118" customFormat="1"/>
    <row r="219" s="118" customFormat="1"/>
    <row r="220" s="118" customFormat="1"/>
    <row r="221" s="118" customFormat="1"/>
    <row r="222" s="118" customFormat="1"/>
    <row r="223" s="118" customFormat="1"/>
    <row r="224" s="118" customFormat="1"/>
    <row r="225" s="118" customFormat="1"/>
    <row r="226" s="118" customFormat="1"/>
    <row r="227" s="118" customFormat="1"/>
    <row r="228" s="118" customFormat="1"/>
    <row r="229" s="118" customFormat="1"/>
    <row r="230" s="118" customFormat="1"/>
    <row r="231" s="118" customFormat="1"/>
    <row r="232" s="118" customFormat="1"/>
    <row r="233" s="118" customFormat="1"/>
    <row r="234" s="118" customFormat="1"/>
    <row r="235" s="118" customFormat="1"/>
    <row r="236" s="118" customFormat="1"/>
    <row r="237" s="118" customFormat="1"/>
    <row r="238" s="118" customFormat="1"/>
    <row r="239" s="118" customFormat="1"/>
    <row r="240" s="118" customFormat="1"/>
    <row r="241" s="118" customFormat="1"/>
    <row r="242" s="118" customFormat="1"/>
    <row r="243" s="118" customFormat="1"/>
    <row r="244" s="118" customFormat="1"/>
    <row r="245" s="118" customFormat="1"/>
    <row r="246" s="118" customFormat="1"/>
    <row r="247" s="118" customFormat="1"/>
    <row r="248" s="118" customFormat="1"/>
    <row r="249" s="118" customFormat="1"/>
    <row r="250" s="118" customFormat="1"/>
    <row r="251" s="118" customFormat="1"/>
    <row r="252" s="118" customFormat="1"/>
    <row r="253" s="118" customFormat="1"/>
    <row r="254" s="118" customFormat="1"/>
    <row r="255" s="118" customFormat="1"/>
    <row r="256" s="118" customFormat="1"/>
    <row r="257" s="118" customFormat="1"/>
    <row r="258" s="118" customFormat="1"/>
    <row r="259" s="118" customFormat="1"/>
    <row r="260" s="118" customFormat="1"/>
    <row r="261" s="118" customFormat="1"/>
    <row r="262" s="118" customFormat="1"/>
    <row r="263" s="118" customFormat="1"/>
    <row r="264" s="118" customFormat="1"/>
    <row r="265" s="118" customFormat="1"/>
    <row r="266" s="118" customFormat="1"/>
    <row r="267" s="118" customFormat="1"/>
    <row r="268" s="118" customFormat="1"/>
    <row r="269" s="118" customFormat="1"/>
    <row r="270" s="118" customFormat="1"/>
    <row r="271" s="118" customFormat="1"/>
    <row r="272" s="118" customFormat="1"/>
    <row r="273" s="118" customFormat="1"/>
    <row r="274" s="118" customFormat="1"/>
    <row r="275" s="118" customFormat="1"/>
    <row r="276" s="118" customFormat="1"/>
    <row r="277" s="118" customFormat="1"/>
    <row r="278" s="118" customFormat="1"/>
    <row r="279" s="118" customFormat="1"/>
    <row r="280" s="118" customFormat="1"/>
    <row r="281" s="118" customFormat="1"/>
    <row r="282" s="118" customFormat="1"/>
    <row r="283" s="118" customFormat="1"/>
    <row r="284" s="118" customFormat="1"/>
    <row r="285" s="118" customFormat="1"/>
    <row r="286" s="118" customFormat="1"/>
    <row r="287" s="118" customFormat="1"/>
    <row r="288" s="118" customFormat="1"/>
    <row r="289" s="118" customFormat="1"/>
    <row r="290" s="118" customFormat="1"/>
    <row r="291" s="118" customFormat="1"/>
    <row r="292" s="118" customFormat="1"/>
    <row r="293" s="118" customFormat="1"/>
    <row r="294" s="118" customFormat="1"/>
    <row r="295" s="118" customFormat="1"/>
    <row r="296" s="118" customFormat="1"/>
    <row r="297" s="118" customFormat="1"/>
    <row r="298" s="118" customFormat="1"/>
    <row r="299" s="118" customFormat="1"/>
    <row r="300" s="118" customFormat="1"/>
    <row r="301" s="118" customFormat="1"/>
    <row r="302" s="118" customFormat="1"/>
    <row r="303" s="118" customFormat="1"/>
    <row r="304" s="118" customFormat="1"/>
    <row r="305" s="118" customFormat="1"/>
    <row r="306" s="118" customFormat="1"/>
    <row r="307" s="118" customFormat="1"/>
  </sheetData>
  <sheetProtection algorithmName="SHA-512" hashValue="Vpsa8H6ibZPhoxDhm+OSBtttF4D3lJ1GSshAxv2S0Rg3TMoNG+8Q75yIdJFli9liVR5LqfaSl5xptVeVYRxpGQ==" saltValue="Rn5VJMJYpWAWcPGD+60VUg==" spinCount="100000" sheet="1" selectLockedCells="1"/>
  <hyperlinks>
    <hyperlink ref="B3" r:id="rId1" display="https://www.universityofgalway.ie/media/humanresources/publicdocuments/forms/Teaching-Support-Staff-Job-Description.pdf" xr:uid="{4F53440C-645F-4E93-9C57-B3F820DF13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O28"/>
  <sheetViews>
    <sheetView workbookViewId="0">
      <selection activeCell="C22" sqref="C22"/>
    </sheetView>
  </sheetViews>
  <sheetFormatPr defaultRowHeight="14.25"/>
  <cols>
    <col min="1" max="1" width="45.85546875" style="115" customWidth="1"/>
    <col min="2" max="2" width="21.140625" style="115" customWidth="1"/>
    <col min="3" max="4" width="26.7109375" style="115" customWidth="1"/>
    <col min="5" max="7" width="26.7109375" style="114" customWidth="1"/>
    <col min="8" max="10" width="9.140625" style="114"/>
    <col min="11" max="16384" width="9.140625" style="115"/>
  </cols>
  <sheetData>
    <row r="1" spans="1:15" ht="60" customHeight="1">
      <c r="A1" s="355" t="str">
        <f>List!D260</f>
        <v>Féach ar QA106 Fostú Foirne Tacaíochta Teagaisc (TSS) le haghaidh sonraí, nó déan teagmháil le hrta@universityofgalway.ie má tá ceist agat faoi chonarthaí nó rátaí</v>
      </c>
      <c r="B1" s="355"/>
      <c r="C1" s="355"/>
      <c r="D1" s="355"/>
      <c r="E1" s="355"/>
      <c r="F1" s="355"/>
      <c r="G1" s="355"/>
      <c r="H1" s="164"/>
      <c r="I1" s="164"/>
      <c r="J1" s="164"/>
      <c r="K1" s="164"/>
    </row>
    <row r="2" spans="1:15" s="164" customFormat="1" ht="20.25" customHeight="1">
      <c r="A2" s="165" t="str">
        <f>List!D234</f>
        <v>I bhfeidhm ó:</v>
      </c>
      <c r="B2" s="358" t="str">
        <f>List!D238</f>
        <v>1 Meitheamh 2026</v>
      </c>
      <c r="C2" s="163" t="str">
        <f>List!D239</f>
        <v>1 Feabhra 2026</v>
      </c>
      <c r="D2" s="163" t="str">
        <f>List!D240</f>
        <v>1 Lúnasa 2025</v>
      </c>
      <c r="E2" s="163" t="str">
        <f>List!D241</f>
        <v>1 Márta 2025</v>
      </c>
      <c r="F2" s="163" t="str">
        <f>List!D242</f>
        <v>1 Deireadh Fómhair 2024</v>
      </c>
      <c r="G2" s="163" t="str">
        <f>List!D243</f>
        <v>1 Meán Fómhair 2024</v>
      </c>
    </row>
    <row r="3" spans="1:15" s="164" customFormat="1" ht="20.25" customHeight="1">
      <c r="A3" s="165" t="str">
        <f>List!D235</f>
        <v>Cineál na hOibre &amp; Cód</v>
      </c>
      <c r="B3" s="358" t="str">
        <f>List!D236</f>
        <v xml:space="preserve">Ráta </v>
      </c>
      <c r="C3" s="163" t="str">
        <f>List!D236</f>
        <v xml:space="preserve">Ráta </v>
      </c>
      <c r="D3" s="163" t="str">
        <f>List!D236</f>
        <v xml:space="preserve">Ráta </v>
      </c>
      <c r="E3" s="163" t="str">
        <f>List!D236</f>
        <v xml:space="preserve">Ráta </v>
      </c>
      <c r="F3" s="163" t="str">
        <f>List!D236</f>
        <v xml:space="preserve">Ráta </v>
      </c>
      <c r="G3" s="163" t="str">
        <f>List!D236</f>
        <v xml:space="preserve">Ráta </v>
      </c>
    </row>
    <row r="4" spans="1:15" ht="15">
      <c r="A4" s="116" t="str">
        <f>CONCATENATE(Rates!A3," - ",Rates!D3)</f>
        <v>Íocaíocht Teagaisc - 122</v>
      </c>
      <c r="B4" s="243">
        <v>32.61</v>
      </c>
      <c r="C4" s="243">
        <v>32.28</v>
      </c>
      <c r="D4" s="243">
        <v>31.96</v>
      </c>
      <c r="E4" s="243">
        <v>31.65</v>
      </c>
      <c r="F4" s="243">
        <v>31.03</v>
      </c>
      <c r="G4" s="243">
        <v>30.72</v>
      </c>
      <c r="H4" s="164"/>
      <c r="I4" s="164"/>
      <c r="J4" s="164"/>
      <c r="K4" s="164"/>
      <c r="L4" s="164"/>
      <c r="M4" s="164"/>
      <c r="N4" s="164"/>
      <c r="O4" s="164"/>
    </row>
    <row r="5" spans="1:15" ht="15">
      <c r="A5" s="116" t="str">
        <f>CONCATENATE(Rates!A4," - ",Rates!D4)</f>
        <v>Íocaíocht as Rang Teagaisc - 111</v>
      </c>
      <c r="B5" s="243">
        <v>32.61</v>
      </c>
      <c r="C5" s="243">
        <v>32.28</v>
      </c>
      <c r="D5" s="243">
        <v>31.96</v>
      </c>
      <c r="E5" s="243">
        <v>31.65</v>
      </c>
      <c r="F5" s="243">
        <v>31.03</v>
      </c>
      <c r="G5" s="243">
        <v>30.72</v>
      </c>
      <c r="H5" s="164"/>
      <c r="I5" s="164"/>
      <c r="J5" s="164"/>
      <c r="K5" s="164"/>
      <c r="L5" s="164"/>
      <c r="M5" s="164"/>
      <c r="N5" s="164"/>
      <c r="O5" s="164"/>
    </row>
    <row r="6" spans="1:15" ht="15">
      <c r="A6" s="116" t="str">
        <f>CONCATENATE(Rates!A5," - ",Rates!D5)</f>
        <v>Íocaíochtaí as Taispeántas Saotharlainne - 112</v>
      </c>
      <c r="B6" s="243">
        <v>22.29</v>
      </c>
      <c r="C6" s="243">
        <v>22.07</v>
      </c>
      <c r="D6" s="243">
        <v>21.82</v>
      </c>
      <c r="E6" s="243">
        <v>21.61</v>
      </c>
      <c r="F6" s="243">
        <v>21.13</v>
      </c>
      <c r="G6" s="243">
        <v>20.87</v>
      </c>
      <c r="H6" s="164"/>
      <c r="I6" s="164"/>
      <c r="J6" s="164"/>
      <c r="K6" s="164"/>
      <c r="L6" s="164"/>
      <c r="M6" s="164"/>
      <c r="N6" s="164"/>
      <c r="O6" s="164"/>
    </row>
    <row r="7" spans="1:15" ht="15">
      <c r="A7" s="116" t="str">
        <f>CONCATENATE(Rates!A6," - ",Rates!D6)</f>
        <v>Dualgais Acadúla Ghaolmhara - 113</v>
      </c>
      <c r="B7" s="243">
        <v>32.61</v>
      </c>
      <c r="C7" s="243">
        <v>32.28</v>
      </c>
      <c r="D7" s="243">
        <v>31.96</v>
      </c>
      <c r="E7" s="243">
        <v>31.65</v>
      </c>
      <c r="F7" s="243">
        <v>31.03</v>
      </c>
      <c r="G7" s="243">
        <v>30.72</v>
      </c>
      <c r="H7" s="164"/>
      <c r="I7" s="164"/>
      <c r="J7" s="164"/>
      <c r="K7" s="164"/>
      <c r="L7" s="164"/>
      <c r="M7" s="164"/>
      <c r="N7" s="164"/>
      <c r="O7" s="164"/>
    </row>
    <row r="8" spans="1:15" ht="15">
      <c r="A8" s="116" t="str">
        <f>CONCATENATE(Rates!A7," - ",Rates!D7)</f>
        <v>Taispeántóirí Fochéime - 128</v>
      </c>
      <c r="B8" s="243">
        <v>16.3</v>
      </c>
      <c r="C8" s="243">
        <v>16.14</v>
      </c>
      <c r="D8" s="243">
        <v>15.89</v>
      </c>
      <c r="E8" s="243">
        <v>15.74</v>
      </c>
      <c r="F8" s="243">
        <v>15.25</v>
      </c>
      <c r="G8" s="243">
        <v>15</v>
      </c>
      <c r="H8" s="164"/>
      <c r="I8" s="164"/>
      <c r="J8" s="164"/>
      <c r="K8" s="164"/>
      <c r="L8" s="164"/>
      <c r="M8" s="164"/>
      <c r="N8" s="164"/>
      <c r="O8" s="164"/>
    </row>
    <row r="9" spans="1:15" ht="15">
      <c r="A9" s="116" t="str">
        <f>List!D245</f>
        <v>Ceartú Aistí (127)</v>
      </c>
      <c r="B9" s="243">
        <v>32.61</v>
      </c>
      <c r="C9" s="243">
        <v>32.28</v>
      </c>
      <c r="D9" s="243">
        <v>31.96</v>
      </c>
      <c r="E9" s="243">
        <v>31.65</v>
      </c>
      <c r="F9" s="243">
        <v>31.03</v>
      </c>
      <c r="G9" s="243">
        <v>30.72</v>
      </c>
      <c r="H9" s="164"/>
      <c r="I9" s="164"/>
      <c r="J9" s="164"/>
      <c r="K9" s="164"/>
      <c r="L9" s="164"/>
      <c r="M9" s="164"/>
      <c r="N9" s="164"/>
      <c r="O9" s="164"/>
    </row>
    <row r="10" spans="1:15">
      <c r="A10" s="164"/>
      <c r="B10" s="164"/>
      <c r="C10" s="164"/>
      <c r="D10" s="164"/>
      <c r="E10" s="164"/>
      <c r="F10" s="164"/>
      <c r="G10" s="164"/>
      <c r="H10" s="164"/>
      <c r="I10" s="164"/>
      <c r="J10" s="164"/>
      <c r="K10" s="164"/>
      <c r="L10" s="164"/>
      <c r="M10" s="164"/>
      <c r="N10" s="164"/>
      <c r="O10" s="164"/>
    </row>
    <row r="11" spans="1:15">
      <c r="A11" s="164"/>
      <c r="B11" s="164"/>
      <c r="C11" s="164"/>
      <c r="D11" s="164"/>
      <c r="E11" s="164"/>
      <c r="F11" s="164"/>
      <c r="G11" s="164"/>
      <c r="H11" s="164"/>
      <c r="I11" s="164"/>
      <c r="J11" s="164"/>
      <c r="K11" s="164"/>
      <c r="L11" s="164"/>
      <c r="M11" s="164"/>
      <c r="N11" s="164"/>
      <c r="O11" s="164"/>
    </row>
    <row r="12" spans="1:15">
      <c r="A12" s="164"/>
      <c r="B12" s="164"/>
      <c r="C12" s="164"/>
      <c r="D12" s="164"/>
      <c r="E12" s="164"/>
      <c r="F12" s="164"/>
      <c r="G12" s="164"/>
      <c r="H12" s="164"/>
      <c r="I12" s="164"/>
      <c r="J12" s="164"/>
      <c r="K12" s="164"/>
      <c r="L12" s="164"/>
      <c r="M12" s="164"/>
      <c r="N12" s="164"/>
      <c r="O12" s="164"/>
    </row>
    <row r="13" spans="1:15">
      <c r="A13" s="164"/>
      <c r="B13" s="164"/>
      <c r="C13" s="164"/>
      <c r="D13" s="164"/>
      <c r="E13" s="164"/>
      <c r="F13" s="164"/>
      <c r="G13" s="164"/>
      <c r="H13" s="164"/>
      <c r="I13" s="164"/>
      <c r="J13" s="164"/>
      <c r="K13" s="164"/>
      <c r="L13" s="164"/>
      <c r="M13" s="164"/>
      <c r="N13" s="164"/>
      <c r="O13" s="164"/>
    </row>
    <row r="14" spans="1:15">
      <c r="A14" s="164"/>
      <c r="B14" s="164"/>
      <c r="C14" s="164"/>
      <c r="D14" s="164"/>
      <c r="E14" s="164"/>
      <c r="F14" s="164"/>
      <c r="G14" s="164"/>
      <c r="H14" s="164"/>
      <c r="I14" s="164"/>
      <c r="J14" s="164"/>
      <c r="K14" s="164"/>
      <c r="L14" s="164"/>
      <c r="M14" s="164"/>
      <c r="N14" s="164"/>
      <c r="O14" s="164"/>
    </row>
    <row r="15" spans="1:15">
      <c r="A15" s="164"/>
      <c r="B15" s="164"/>
      <c r="C15" s="164"/>
      <c r="D15" s="164"/>
      <c r="E15" s="164"/>
      <c r="F15" s="164"/>
      <c r="G15" s="164"/>
      <c r="H15" s="164"/>
      <c r="I15" s="164"/>
      <c r="J15" s="164"/>
      <c r="K15" s="164"/>
      <c r="L15" s="164"/>
      <c r="M15" s="164"/>
      <c r="N15" s="164"/>
      <c r="O15" s="164"/>
    </row>
    <row r="16" spans="1:15">
      <c r="A16" s="164"/>
      <c r="B16" s="164"/>
      <c r="C16" s="164"/>
      <c r="D16" s="164"/>
      <c r="E16" s="164"/>
      <c r="F16" s="164"/>
      <c r="G16" s="164"/>
      <c r="H16" s="164"/>
      <c r="I16" s="164"/>
      <c r="J16" s="164"/>
      <c r="K16" s="164"/>
      <c r="L16" s="164"/>
      <c r="M16" s="164"/>
      <c r="N16" s="164"/>
      <c r="O16" s="164"/>
    </row>
    <row r="17" spans="1:15">
      <c r="A17" s="164"/>
      <c r="B17" s="164"/>
      <c r="C17" s="164"/>
      <c r="D17" s="164"/>
      <c r="E17" s="164"/>
      <c r="F17" s="164"/>
      <c r="G17" s="164"/>
      <c r="H17" s="164"/>
      <c r="I17" s="164"/>
      <c r="J17" s="164"/>
      <c r="K17" s="164"/>
      <c r="L17" s="164"/>
      <c r="M17" s="164"/>
      <c r="N17" s="164"/>
      <c r="O17" s="164"/>
    </row>
    <row r="18" spans="1:15">
      <c r="A18" s="164"/>
      <c r="B18" s="164"/>
      <c r="C18" s="164"/>
      <c r="D18" s="164"/>
      <c r="E18" s="164"/>
      <c r="F18" s="164"/>
      <c r="G18" s="164"/>
      <c r="H18" s="164"/>
      <c r="I18" s="164"/>
      <c r="J18" s="164"/>
      <c r="K18" s="164"/>
      <c r="L18" s="164"/>
      <c r="M18" s="164"/>
      <c r="N18" s="164"/>
      <c r="O18" s="164"/>
    </row>
    <row r="19" spans="1:15">
      <c r="A19" s="164"/>
      <c r="B19" s="164"/>
      <c r="C19" s="164"/>
      <c r="D19" s="164"/>
      <c r="E19" s="164"/>
      <c r="F19" s="164"/>
      <c r="G19" s="164"/>
      <c r="H19" s="164"/>
      <c r="I19" s="164"/>
      <c r="J19" s="164"/>
      <c r="K19" s="164"/>
      <c r="L19" s="164"/>
      <c r="M19" s="164"/>
      <c r="N19" s="164"/>
      <c r="O19" s="164"/>
    </row>
    <row r="20" spans="1:15">
      <c r="A20" s="164"/>
      <c r="B20" s="164"/>
      <c r="C20" s="164"/>
      <c r="D20" s="164"/>
      <c r="E20" s="164"/>
      <c r="F20" s="164"/>
      <c r="G20" s="164"/>
      <c r="H20" s="164"/>
      <c r="I20" s="164"/>
      <c r="J20" s="164"/>
      <c r="K20" s="164"/>
      <c r="L20" s="164"/>
      <c r="M20" s="164"/>
      <c r="N20" s="164"/>
      <c r="O20" s="164"/>
    </row>
    <row r="21" spans="1:15">
      <c r="A21" s="164"/>
      <c r="B21" s="164"/>
      <c r="C21" s="164"/>
      <c r="D21" s="164"/>
      <c r="E21" s="164"/>
      <c r="F21" s="164"/>
      <c r="G21" s="164"/>
      <c r="H21" s="164"/>
      <c r="I21" s="164"/>
      <c r="J21" s="164"/>
      <c r="K21" s="164"/>
      <c r="L21" s="164"/>
      <c r="M21" s="164"/>
      <c r="N21" s="164"/>
      <c r="O21" s="164"/>
    </row>
    <row r="22" spans="1:15">
      <c r="A22" s="164"/>
      <c r="B22" s="164"/>
      <c r="C22" s="164"/>
      <c r="D22" s="164"/>
      <c r="E22" s="164"/>
      <c r="F22" s="164"/>
      <c r="G22" s="164"/>
      <c r="H22" s="164"/>
      <c r="I22" s="164"/>
      <c r="J22" s="164"/>
      <c r="K22" s="164"/>
      <c r="L22" s="164"/>
      <c r="M22" s="164"/>
      <c r="N22" s="164"/>
      <c r="O22" s="164"/>
    </row>
    <row r="23" spans="1:15">
      <c r="A23" s="164"/>
      <c r="B23" s="164"/>
      <c r="C23" s="164"/>
      <c r="D23" s="164"/>
      <c r="E23" s="164"/>
      <c r="F23" s="164"/>
      <c r="G23" s="164"/>
      <c r="H23" s="164"/>
      <c r="I23" s="164"/>
      <c r="J23" s="164"/>
      <c r="K23" s="164"/>
      <c r="L23" s="164"/>
      <c r="M23" s="164"/>
      <c r="N23" s="164"/>
      <c r="O23" s="164"/>
    </row>
    <row r="24" spans="1:15">
      <c r="A24" s="164"/>
      <c r="B24" s="164"/>
      <c r="C24" s="164"/>
      <c r="D24" s="164"/>
      <c r="E24" s="164"/>
      <c r="F24" s="164"/>
      <c r="G24" s="164"/>
      <c r="H24" s="164"/>
      <c r="I24" s="164"/>
      <c r="J24" s="164"/>
      <c r="K24" s="164"/>
      <c r="L24" s="164"/>
      <c r="M24" s="164"/>
      <c r="N24" s="164"/>
      <c r="O24" s="164"/>
    </row>
    <row r="25" spans="1:15">
      <c r="A25" s="164"/>
      <c r="B25" s="164"/>
      <c r="C25" s="164"/>
      <c r="D25" s="164"/>
      <c r="E25" s="164"/>
      <c r="F25" s="164"/>
      <c r="G25" s="164"/>
      <c r="H25" s="164"/>
      <c r="I25" s="164"/>
      <c r="J25" s="164"/>
      <c r="K25" s="164"/>
      <c r="L25" s="164"/>
      <c r="M25" s="164"/>
      <c r="N25" s="164"/>
      <c r="O25" s="164"/>
    </row>
    <row r="26" spans="1:15">
      <c r="A26" s="164"/>
      <c r="B26" s="164"/>
      <c r="C26" s="164"/>
      <c r="D26" s="164"/>
      <c r="E26" s="164"/>
      <c r="F26" s="164"/>
      <c r="G26" s="164"/>
      <c r="H26" s="164"/>
      <c r="I26" s="164"/>
      <c r="J26" s="164"/>
      <c r="K26" s="164"/>
      <c r="L26" s="164"/>
      <c r="M26" s="164"/>
      <c r="N26" s="164"/>
      <c r="O26" s="164"/>
    </row>
    <row r="27" spans="1:15">
      <c r="A27" s="164"/>
      <c r="B27" s="164"/>
      <c r="C27" s="164"/>
      <c r="D27" s="164"/>
      <c r="E27" s="164"/>
      <c r="F27" s="164"/>
      <c r="G27" s="164"/>
      <c r="H27" s="164"/>
      <c r="I27" s="164"/>
      <c r="J27" s="164"/>
      <c r="K27" s="164"/>
      <c r="L27" s="164"/>
      <c r="M27" s="164"/>
      <c r="N27" s="164"/>
      <c r="O27" s="164"/>
    </row>
    <row r="28" spans="1:15">
      <c r="A28" s="164"/>
      <c r="B28" s="164"/>
      <c r="C28" s="164"/>
      <c r="D28" s="164"/>
      <c r="E28" s="164"/>
    </row>
  </sheetData>
  <sheetProtection selectLockedCells="1"/>
  <mergeCells count="1">
    <mergeCell ref="A1:G1"/>
  </mergeCells>
  <pageMargins left="0.70866141732283472" right="0.70866141732283472" top="0.74803149606299213" bottom="0.7480314960629921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D71"/>
  <sheetViews>
    <sheetView showGridLines="0" zoomScale="75" zoomScaleNormal="75" workbookViewId="0">
      <selection activeCell="E8" sqref="E8"/>
    </sheetView>
  </sheetViews>
  <sheetFormatPr defaultColWidth="9.140625" defaultRowHeight="14.25"/>
  <cols>
    <col min="1" max="1" width="6" style="84" customWidth="1"/>
    <col min="2" max="2" width="168.140625" style="84" customWidth="1"/>
    <col min="3" max="3" width="6.85546875" style="84" customWidth="1"/>
    <col min="4" max="4" width="31" style="84" bestFit="1" customWidth="1"/>
    <col min="5" max="5" width="31" style="84" customWidth="1"/>
    <col min="6" max="6" width="29.7109375" style="84" customWidth="1"/>
    <col min="7" max="10" width="9.140625" style="84"/>
    <col min="11" max="11" width="6" style="84" customWidth="1"/>
    <col min="12" max="16384" width="9.140625" style="84"/>
  </cols>
  <sheetData>
    <row r="1" spans="2:4">
      <c r="B1" s="356" t="str">
        <f>List!D162</f>
        <v>Treoracha leis an bhFoirm a Líonadh</v>
      </c>
    </row>
    <row r="2" spans="2:4" ht="15" thickBot="1">
      <c r="B2" s="357"/>
    </row>
    <row r="3" spans="2:4" ht="24" thickBot="1">
      <c r="B3" s="105" t="str">
        <f>List!D163</f>
        <v>Polasaí maidir le Foireann Teagaisc a íoctar de réir na hUaire a fhostú</v>
      </c>
    </row>
    <row r="4" spans="2:4">
      <c r="B4" s="106"/>
    </row>
    <row r="5" spans="2:4" ht="15.75">
      <c r="B5" s="231" t="str">
        <f>List!D164</f>
        <v>Próiseas Earcaíochta Foirne Tacaíochta Múinteoireachta</v>
      </c>
      <c r="C5" s="232"/>
      <c r="D5" s="232"/>
    </row>
    <row r="6" spans="2:4" ht="15" thickBot="1">
      <c r="B6" s="86"/>
    </row>
    <row r="7" spans="2:4" ht="24" thickBot="1">
      <c r="B7" s="85" t="str">
        <f>List!D165</f>
        <v>Seicliosta don fhostaí/éilitheoir (Cuid A go Cuid C)</v>
      </c>
    </row>
    <row r="8" spans="2:4" ht="34.5" customHeight="1">
      <c r="B8" s="220" t="str">
        <f>List!D166</f>
        <v>Tá bailíochtuithe socraithe ar an bhfoirm, mar sin má fhaigheann tú teachtaireacht earráide ciallaíonn sin go bhfuil earráidí ann agus ba cheart go gcabhródh an teachtaireacht a thagann aníos leat an fhadhb a réiteach</v>
      </c>
    </row>
    <row r="9" spans="2:4" ht="15.75">
      <c r="B9" s="220"/>
    </row>
    <row r="10" spans="2:4" ht="15.75">
      <c r="B10" s="102" t="str">
        <f>List!D28</f>
        <v>Cuid A: Sonraí Conartha na Foirne Tacaíochta Teagaisc (TSS)</v>
      </c>
    </row>
    <row r="11" spans="2:4" ht="15.75">
      <c r="B11" s="221" t="str">
        <f>List!D167</f>
        <v>Gheobhaidh tú amach sa chuid seo an é seo an próiseas íocaíochta ceart agus tabharfar soiléiriú ann ar an bpróiseas ceart</v>
      </c>
    </row>
    <row r="12" spans="2:4" ht="30">
      <c r="B12" s="96" t="str">
        <f>List!D168</f>
        <v>(1) &amp; (2) - Ní mór conradh ceadaithe a chur chuig an Oifig AD sula gcuirtear tús leis an bhfostaíocht. Bíodh dáta na hoibre, na huaireanta agus an costionad atá luaite ar an mbileog ama ag teacht leis na sonraí conartha a cuireadh chuig an Oifig AD.</v>
      </c>
    </row>
    <row r="13" spans="2:4" ht="56.25" customHeight="1">
      <c r="B13" s="97" t="str">
        <f>List!D170</f>
        <v>(3) An raibh tú fostaithe go lánaimseartha in Ollscoil na Gaillimhe sa tréimhse ina ndearnadh an obair theagaisc seo?: Ní mór don Údaraitheoir agus don Éilitheoir a chinntiú go roghnaíonn siad an stádas fostaíochta ceart atá ábhartha don tréimhse oibre a bhfuiltear ag déanamh éilimh ina leith. Níl comhaltaí foirne a bhfuil conradh lánaimseartha nó comhchonarthaí acu ar fiú 1 FTE san iomlán iad i dteideal na híocaíochta saoire bliantúla 8%.</v>
      </c>
    </row>
    <row r="14" spans="2:4" ht="15">
      <c r="B14" s="97"/>
    </row>
    <row r="15" spans="2:4" ht="15.75">
      <c r="B15" s="102" t="str">
        <f>List!D50</f>
        <v>Cuid B: Sonraí Pearsanta</v>
      </c>
    </row>
    <row r="16" spans="2:4" ht="41.25" customHeight="1">
      <c r="B16" s="97" t="str">
        <f>List!D171</f>
        <v>(4) Ainm: Ní mór duit d’ainm agus do shloinne a chur isteach chun go bhféadfar a dheimhniú gur ionann an Uimhir Aitheantais Foirne agus an t-ainm ar an gcóras párolla</v>
      </c>
    </row>
    <row r="17" spans="2:2" ht="42.75" customHeight="1">
      <c r="B17" s="97" t="str">
        <f>List!B172</f>
        <v>(5) Staff / Payroll number: If you are new you will be given this number after you are set up by HR. Otherwise you can locate this number on your payslip or bank statement from when you were last paid. If you give an incorrect number there is a risk that another employee will receive the payment.</v>
      </c>
    </row>
    <row r="18" spans="2:2" ht="15">
      <c r="B18" s="96"/>
    </row>
    <row r="19" spans="2:2" ht="15.75">
      <c r="B19" s="102" t="str">
        <f>List!D60</f>
        <v xml:space="preserve">Cuid C: Sonraí na hoibre a rinneadh </v>
      </c>
    </row>
    <row r="20" spans="2:2" ht="15.75">
      <c r="B20" s="221" t="str">
        <f>List!D173</f>
        <v>Ní mór 1-3 a líonadh ina n-iomláine ionas gur féidir leis an eolas achomair i gCuid D an íocaíocht a áireamh</v>
      </c>
    </row>
    <row r="21" spans="2:2" ht="15">
      <c r="B21" s="97" t="str">
        <f>List!D174</f>
        <v>(1) Cineál na hOibre: Ní mór duit an cineál cuí oibre ar a n-íocfar thú a roghnú ón liosta anuas. Ná húsáid an fhoirm seo mura bhfuil cineál na hoibre ar an liosta.</v>
      </c>
    </row>
    <row r="22" spans="2:2" ht="30">
      <c r="B22" s="97" t="str">
        <f>List!D175</f>
        <v>(2) Dáta na hoibre (Cuir dáta amháin isteach - SEACHAS RÉIMSE DÁTAÍ): Ní mór dáta amháin a chur isteach ar gach líne le cinntiú go bhfaighidh an t-éilitheoir na seachtainí ÁSPC a bhfuil sé/sí ina dteideal chun críche sochair leasa shóisialaigh (féach an nasc ÁSPC thíos)</v>
      </c>
    </row>
    <row r="23" spans="2:2" ht="15.75">
      <c r="B23" s="222"/>
    </row>
    <row r="24" spans="2:2" ht="15.75">
      <c r="B24" s="102" t="str">
        <f>List!D178</f>
        <v>Cuid D: Eolas Achomair: le hAthbhreithniú(Athbhreithnigh ach Ná Leasaigh an Chuid Seo)</v>
      </c>
    </row>
    <row r="25" spans="2:2" ht="33.75" customHeight="1">
      <c r="B25" s="97" t="str">
        <f>List!D179</f>
        <v xml:space="preserve">Nuair atá Cuid A, B &amp; C líonta, déanfar nasc uathoibríoch idir an t-eolas seo agus an t-eolas achomair agus taispeánfar cén íocaíocht atá dlite duit, an teidlíocht saoire reachtúil 8% san áireamh. </v>
      </c>
    </row>
    <row r="26" spans="2:2" ht="15.75">
      <c r="B26" s="98" t="str">
        <f>List!D180</f>
        <v>Ní mór duit an t-eolas seo a leanas a sheiceáil le cinntiú go bhfuil sé i gceart agus réidh le faomhadh:</v>
      </c>
    </row>
    <row r="27" spans="2:2" ht="15">
      <c r="B27" s="97" t="str">
        <f>List!D181</f>
        <v>Caithfidh cineál na hoibre a bheith ag teacht le Cuid B</v>
      </c>
    </row>
    <row r="28" spans="2:2" ht="15">
      <c r="B28" s="97" t="str">
        <f>List!D182</f>
        <v>Ba cheart go mbeadh an ráta ag teacht le do chonradh TSS a cuireadh ar fáil don Oifig AD</v>
      </c>
    </row>
    <row r="29" spans="2:2" ht="15">
      <c r="B29" s="97" t="str">
        <f>List!D183</f>
        <v>Ní mór don líon iomlán uaireanta a oibríodh a bheith mar a chéile le Cuid B</v>
      </c>
    </row>
    <row r="30" spans="2:2" ht="15">
      <c r="B30" s="97" t="str">
        <f>List!D184</f>
        <v>Seiceáil an Luach a áiríodh agus seiceáil an teidlíocht pá saoire</v>
      </c>
    </row>
    <row r="31" spans="2:2" ht="15.75">
      <c r="B31" s="99" t="str">
        <f>List!D185</f>
        <v>Má tá rud éigin mícheart, leasaigh Cuid A nó C más ceann acu is cúis leis an earráid i gCuid D</v>
      </c>
    </row>
    <row r="32" spans="2:2" ht="15.75">
      <c r="B32" s="102"/>
    </row>
    <row r="33" spans="2:2" s="88" customFormat="1" ht="15.75">
      <c r="B33" s="102" t="str">
        <f>List!D186</f>
        <v>An chéim dheiridh don Éilitheoir:</v>
      </c>
    </row>
    <row r="34" spans="2:2" s="88" customFormat="1" ht="31.5" customHeight="1">
      <c r="B34" s="100" t="str">
        <f>List!D187</f>
        <v>Ar deireadh, seol an bhileog ama seo ar rphost chuig do bhainisteoir líne / ceadaitheoir sa scoil a dhearbhóidh d’iarratas ar íocaíocht. Caithfear é seo a dhéanamh ar rphost.</v>
      </c>
    </row>
    <row r="35" spans="2:2" ht="20.25" customHeight="1" thickBot="1">
      <c r="B35" s="97"/>
    </row>
    <row r="36" spans="2:2" ht="24" thickBot="1">
      <c r="B36" s="95" t="str">
        <f>List!D198</f>
        <v xml:space="preserve">Teidlíocht Saoire Bliantúla/Saoire Poiblí na bhfostaithe páirtaimseartha </v>
      </c>
    </row>
    <row r="37" spans="2:2" ht="38.25" customHeight="1">
      <c r="B37" s="101" t="str">
        <f>List!D199</f>
        <v>Bí cinnte go bhfuil pá saoire bliantúla / saoire poiblí san áireamh as féin ar an mbileog ama, nuair is cuí. Tá sé de dhualgas ar an sínitheoir údaraithe taifid oiriúnacha a choinneáil maidir le saoire bhliantúil / saoire phoiblí.</v>
      </c>
    </row>
    <row r="38" spans="2:2" ht="15.75">
      <c r="B38" s="102" t="str">
        <f>List!D200</f>
        <v>Teidlíocht Saoire Bliantúla na bhFostaithe Páirtaimseartha</v>
      </c>
    </row>
    <row r="39" spans="2:2" ht="45">
      <c r="B39" s="97" t="str">
        <f>List!D201</f>
        <v xml:space="preserve">8% de na huaireanta a oibríonn siad an tsaoire bhliantúil a bhíonn ag fostaithe páirtaimseartha. Tá an bhileog ama leagtha amach chun an pá seo a ríomh don fhoireann pháirtaimseartha nuair a roghnaítear University of Galway i gCeist 4, cuid A.
</v>
      </c>
    </row>
    <row r="40" spans="2:2" ht="15.75">
      <c r="B40" s="102" t="str">
        <f>List!D202</f>
        <v>Teidlíocht Saoire Bliantúla na bhFostaithe Páirtaimseartha (Cuid E)</v>
      </c>
    </row>
    <row r="41" spans="2:2" ht="15.75">
      <c r="B41" s="223" t="str">
        <f>List!D203</f>
        <v>Tá Fostaithe Páirtaimseartha i dteideal íocaíochta as lá saoire poiblí má chomhlíonann siad coinníoll uimhir 1 agus ceann de choinníollacha uimhir 2 go 4:</v>
      </c>
    </row>
    <row r="42" spans="2:2" ht="30">
      <c r="B42" s="100" t="str">
        <f>List!D204</f>
        <v>1. D’oibrigh siad do Ollscoil na Gaillimhe ar feadh 40 uair an chloig ar a laghad sna 5 seachtaine roimh an lá saoire poiblí (Ní mór na huaireanta ar fad a oibríodh roimh an lá saoire poiblí a chur chuig an Bureau chun go bhféadfaidh an t-údaraitheoir an íocaíocht ar an lá saoire poiblí a cheadú)</v>
      </c>
    </row>
    <row r="43" spans="2:2" ht="15">
      <c r="B43" s="100" t="str">
        <f>List!D205</f>
        <v>2. Má bhíonn an gnó dúnta ar an lá saoire poiblí agus más lá é a mbeadh an fostaí ag obair de ghnáth, faigheann siad a ngnáthphá lae.</v>
      </c>
    </row>
    <row r="44" spans="2:2" ht="33" customHeight="1">
      <c r="B44" s="100" t="str">
        <f>List!D206</f>
        <v>3. Má bhíonn an gnó oscailte agus má bhíonn an fostaí ag obair, tá sé/sí i dteideal am saor le pá nó pá lae breise. Is é an lá breise pá an méid a íocadh as na gnáthuaireanta laethúla ba dheireanaí a oibríodh roimh an lá saoire poiblí.</v>
      </c>
    </row>
    <row r="45" spans="2:2" ht="36" customHeight="1">
      <c r="B45" s="100" t="str">
        <f>List!D207</f>
        <v>4. Mura bhfuil fostaí in ainm a bheith ag obair an lá sin, íocfar aon chúigiú cuid dá p(h)á seachtaine leis/léi. i.e. Má íoctar duine as 10 n-uair an chloig sa tseachtain - is é an pá don lá saoire poiblí ná 2 uair x an ráta in aghaidh na huaire</v>
      </c>
    </row>
    <row r="46" spans="2:2" ht="15">
      <c r="B46" s="100"/>
    </row>
    <row r="47" spans="2:2" ht="35.25" customHeight="1">
      <c r="B47" s="224" t="str">
        <f>List!D208</f>
        <v>Tabhair faoi deara: Má oibríonn siad go lánaimseartha an mhí chéanna a mbíonn siad ag teagasc go páirtaimseartha, níl siad i dteideal pá saoire bliantúla de 8% agus pá lae saoire poiblí don tréimhse seo ó tharla go mbíonn a dteidlíocht iomlán faighte acu ar a gconradh lánaimseartha.</v>
      </c>
    </row>
    <row r="48" spans="2:2" ht="15.75" thickBot="1">
      <c r="B48" s="87"/>
    </row>
    <row r="49" spans="2:2" ht="24" thickBot="1">
      <c r="B49" s="85" t="str">
        <f>List!D188</f>
        <v xml:space="preserve">Seicliosta d’údaraitheoir/do cheadaitheoir na bileoige ama (Cuid F) </v>
      </c>
    </row>
    <row r="50" spans="2:2" ht="15" customHeight="1">
      <c r="B50" s="90"/>
    </row>
    <row r="51" spans="2:2" ht="15.75">
      <c r="B51" s="103" t="str">
        <f>List!D143</f>
        <v>Cuid F: Údarú - Líon an chuid seo &amp; cinntigh go bhfuil an bhileog ama próiseáilte mar is ceart</v>
      </c>
    </row>
    <row r="52" spans="2:2" ht="15">
      <c r="B52" s="100" t="str">
        <f>List!D189</f>
        <v>1. Seiceáil go bhfuil Codanna A - C líonta mar is ceart</v>
      </c>
    </row>
    <row r="53" spans="2:2" ht="15">
      <c r="B53" s="100" t="str">
        <f>List!D190</f>
        <v>2. Cinntigh nach dtéann líon iomlán na n-uaireanta a ndéantar éileamh orthu i gcás gach fostaí thar líon iomlán na n-uaireanta atá luaite ina gconradh.</v>
      </c>
    </row>
    <row r="54" spans="2:2" ht="15">
      <c r="B54" s="100" t="str">
        <f>List!D191</f>
        <v xml:space="preserve">3. Ní mór don chostionad atá luaite ar an mbileog ama a bheith ag teacht leis an gconradh a cuireadh chuig an Oifig AD. </v>
      </c>
    </row>
    <row r="55" spans="2:2" ht="15">
      <c r="B55" s="100" t="str">
        <f>List!D192</f>
        <v>4. Líon cuid F</v>
      </c>
    </row>
    <row r="56" spans="2:2" ht="15.75">
      <c r="B56" s="98"/>
    </row>
    <row r="57" spans="2:2" ht="15.75">
      <c r="B57" s="104" t="str">
        <f>List!D193</f>
        <v>Fadhbanna aitheanta agus Eolas do Shealbhóir/d’Údaraitheoir an Bhuiséid:</v>
      </c>
    </row>
    <row r="58" spans="2:2" ht="35.25" customHeight="1">
      <c r="B58" s="100" t="str">
        <f>List!D194</f>
        <v>Cinntigh nach seolfar an bhileog ama ach aon uair amháin chuig an Bureau le cinntiú nach ndéanfar íocaíocht faoi dhó leis an bhfostaí. Meastar gur ionann aon rphost a chuirtear chuig an Bureau agus rphost ina bhfuil íocaíocht á ceadú.</v>
      </c>
    </row>
    <row r="59" spans="2:2" ht="38.25" customHeight="1">
      <c r="B59" s="100" t="str">
        <f>List!D195</f>
        <v>Mar gheall ar fhadhbanna nuair atá an iomarca bileoga ama i gceangal le rphost amháin ní féidir glacadh ach le huasmhéid 3 bhileog ama ar rphost amháin le faomhadh.</v>
      </c>
    </row>
    <row r="60" spans="2:2" ht="26.25" customHeight="1">
      <c r="B60" s="100" t="str">
        <f>List!D196</f>
        <v>Tá cúnamh le fáil ar láithreán gréasáin na hOifige AD maidir leis an bpróiseas earcaíochta.</v>
      </c>
    </row>
    <row r="61" spans="2:2" ht="63.75" customHeight="1">
      <c r="B61" s="100" t="str">
        <f>List!D147</f>
        <v>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v>
      </c>
    </row>
    <row r="62" spans="2:2" ht="15">
      <c r="B62" s="89"/>
    </row>
    <row r="63" spans="2:2" ht="15.75">
      <c r="B63" s="231" t="str">
        <f>List!D164</f>
        <v>Próiseas Earcaíochta Foirne Tacaíochta Múinteoireachta</v>
      </c>
    </row>
    <row r="64" spans="2:2" ht="15.75" thickBot="1">
      <c r="B64" s="91"/>
    </row>
    <row r="65" spans="2:2" ht="24" thickBot="1">
      <c r="B65" s="92" t="str">
        <f>List!D209</f>
        <v>FIOSRUITHE</v>
      </c>
    </row>
    <row r="66" spans="2:2">
      <c r="B66" s="93"/>
    </row>
    <row r="67" spans="2:2" ht="44.25" customHeight="1">
      <c r="B67" s="107" t="str">
        <f>List!D210</f>
        <v>Fiosruithe ginearálta: Ba cheart go mbeadh freagraí le fáil ar fhiosruithe ginearálta ar láithreán gréasáin na hOifige AD ach má bhíonn fiosruithe níos sainiúla agat féach thíos:-</v>
      </c>
    </row>
    <row r="68" spans="2:2" ht="60.75" customHeight="1">
      <c r="B68" s="107" t="str">
        <f>List!D211</f>
        <v>Fiosruithe ón Éilitheoir: Ba cheart fiosruithe maidir le do chonradh, na huaireanta a ndearnadh éileamh orthu agus an bhileog ama a dhéanamh le do bhainisteoir nó leis an scoil a ndearna tú an obair dóibh.  Ba cheart fiosruithe atá agat i ndiaidh duit íocaíocht a fháil i.e. cáin, duillín pá, sonraí pearsanta a dhéanamh leis an Oifig Párolla &amp; Costas trí rphost a sheoladh chuig payroll@ollscoilnagaillimhe.ie</v>
      </c>
    </row>
    <row r="69" spans="2:2" ht="72.75" customHeight="1">
      <c r="B69" s="107" t="str">
        <f>List!D212</f>
        <v>Fiosruithe ón Údaraitheoir/ón Sealbhóir Buiséid: Ba cheart fiosruithe a bhaineann le bileog ama a seoladh chuig an Bureau a chur ar rphost chuig timesheets.bureau@ollscoilnagaillimhe.ie leis na sonraí seo a leanas:- ainm an údaraitheora a sheol an bhileog ama ar rphost chuig an Bureau, an dáta ar seoladh an rphost agus ainm an éilitheora (Ná seol an bhileog ama arís mar go bhféadfaí íocaíocht dhúbailte a dhéanamh). Tá freagraí ar fhiosruithe a bhaineann leis an bpróiseas ar láithreán gréasáin na hOifige AD. Ná déan teagmháil leis an Bureau le fiosruithe faoin bpróiseas.</v>
      </c>
    </row>
    <row r="70" spans="2:2" ht="18" customHeight="1">
      <c r="B70" s="107" t="str">
        <f>List!D214</f>
        <v>Ceisteanna faoin gConradh: Ní mór do Bhainisteoirí/do Shealbhóirí Buiséid ceisteanna chur ar an bhfoireann TSS san Oifig AD. Is é hrta@ollscoilnagaillimhe.ie a seoladh rphoist.</v>
      </c>
    </row>
    <row r="71" spans="2:2" ht="15" thickBot="1">
      <c r="B71" s="94"/>
    </row>
  </sheetData>
  <sheetProtection algorithmName="SHA-512" hashValue="2cYbgbCz+P31hkdgEEO68xRYaSXByaPlno3qWHG1RAs7qUcy4zjEhRjZVAY/vLTpawNW3X+lXGZe4ETiFjPBDQ==" saltValue="cBqVtLvHrTzI6uZuWMDN6A==" spinCount="100000" sheet="1" insertHyperlinks="0" selectLockedCells="1"/>
  <mergeCells count="1">
    <mergeCell ref="B1:B2"/>
  </mergeCells>
  <hyperlinks>
    <hyperlink ref="B63" r:id="rId1" display="https://www.universityofgalway.ie/human-resources/recruitment-and-selection/recruitment-and-selection/teachingsupportstaff/" xr:uid="{00000000-0004-0000-0400-000000000000}"/>
    <hyperlink ref="B5" r:id="rId2" display="https://www.nuigalway.ie/human-resources/recruitment-and-selection/recruitment-and-selection/teachingsupportstaff/" xr:uid="{00000000-0004-0000-0400-000002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activeCell="G31" sqref="G31"/>
    </sheetView>
  </sheetViews>
  <sheetFormatPr defaultColWidth="9.140625" defaultRowHeight="15"/>
  <cols>
    <col min="1" max="1" width="50.7109375" customWidth="1"/>
    <col min="2" max="2" width="13.42578125" bestFit="1" customWidth="1"/>
    <col min="3" max="3" width="16.7109375" bestFit="1" customWidth="1"/>
    <col min="4" max="4" width="13.85546875" bestFit="1" customWidth="1"/>
    <col min="5" max="5" width="15.42578125" bestFit="1" customWidth="1"/>
    <col min="6" max="6" width="5.42578125" customWidth="1"/>
    <col min="7" max="7" width="34.140625" bestFit="1" customWidth="1"/>
    <col min="8" max="8" width="34.42578125" bestFit="1" customWidth="1"/>
  </cols>
  <sheetData>
    <row r="1" spans="1:8" ht="90">
      <c r="A1" s="6" t="s">
        <v>8</v>
      </c>
      <c r="B1" s="2" t="s">
        <v>9</v>
      </c>
      <c r="C1" s="4" t="str">
        <f>List!D44</f>
        <v>Níor íocadh (Pointe 1 den Ráta Pá - Seiceáil an ráta a aontaíodh i do chonradh)</v>
      </c>
      <c r="D1" s="4" t="str">
        <f>List!D44</f>
        <v>Níor íocadh (Pointe 1 den Ráta Pá - Seiceáil an ráta a aontaíodh i do chonradh)</v>
      </c>
      <c r="E1" s="235" t="str">
        <f>List!D45</f>
        <v>Íocadh (Pointe 2 den Ráta Pá - Seiceáil an ráta a aontaíodh i do chonradh)</v>
      </c>
      <c r="F1" s="4"/>
      <c r="G1" s="1" t="str">
        <f>List!B99</f>
        <v>Type of Work</v>
      </c>
      <c r="H1" t="str">
        <f>List!C99</f>
        <v>Cineál na hOibre</v>
      </c>
    </row>
    <row r="2" spans="1:8">
      <c r="A2" t="str">
        <f>IF('Timesheet - Bileog ama'!$D$10=List!$B$3,H2,G2)</f>
        <v>Roghnaigh ón liosta anuas</v>
      </c>
      <c r="B2" s="237">
        <v>0</v>
      </c>
      <c r="E2" s="237"/>
      <c r="G2" t="s">
        <v>3</v>
      </c>
      <c r="H2" t="s">
        <v>10</v>
      </c>
    </row>
    <row r="3" spans="1:8">
      <c r="A3" t="str">
        <f>IF('Timesheet - Bileog ama'!$D$10=List!$B$3,H3,G3)</f>
        <v>Íocaíocht Teagaisc</v>
      </c>
      <c r="B3" s="237">
        <f>IF('Timesheet - Bileog ama'!$E$34=$E$1,E3,D3)</f>
        <v>122</v>
      </c>
      <c r="C3" s="3">
        <v>32.61</v>
      </c>
      <c r="D3" s="237">
        <v>122</v>
      </c>
      <c r="E3" s="237">
        <v>122</v>
      </c>
      <c r="G3" t="s">
        <v>11</v>
      </c>
      <c r="H3" s="5" t="s">
        <v>12</v>
      </c>
    </row>
    <row r="4" spans="1:8">
      <c r="A4" t="str">
        <f>IF('Timesheet - Bileog ama'!$D$10=List!$B$3,H4,G4)</f>
        <v>Íocaíocht as Rang Teagaisc</v>
      </c>
      <c r="B4" s="237">
        <f>IF('Timesheet - Bileog ama'!$E$34=$E$1,E4,D4)</f>
        <v>111</v>
      </c>
      <c r="C4" s="3">
        <v>32.61</v>
      </c>
      <c r="D4">
        <v>111</v>
      </c>
      <c r="E4" s="237">
        <v>111</v>
      </c>
      <c r="G4" t="s">
        <v>13</v>
      </c>
      <c r="H4" s="5" t="s">
        <v>14</v>
      </c>
    </row>
    <row r="5" spans="1:8">
      <c r="A5" t="str">
        <f>IF('Timesheet - Bileog ama'!$D$10=List!$B$3,H5,G5)</f>
        <v>Íocaíochtaí as Taispeántas Saotharlainne</v>
      </c>
      <c r="B5" s="237">
        <f>IF('Timesheet - Bileog ama'!$E$34=$E$1,E5,D5)</f>
        <v>112</v>
      </c>
      <c r="C5" s="3">
        <v>22.29</v>
      </c>
      <c r="D5">
        <v>112</v>
      </c>
      <c r="E5" s="237">
        <v>112</v>
      </c>
      <c r="G5" t="s">
        <v>15</v>
      </c>
      <c r="H5" s="5" t="s">
        <v>16</v>
      </c>
    </row>
    <row r="6" spans="1:8">
      <c r="A6" t="str">
        <f>IF('Timesheet - Bileog ama'!$D$10=List!$B$3,H6,G6)</f>
        <v>Dualgais Acadúla Ghaolmhara</v>
      </c>
      <c r="B6" s="237">
        <f>IF('Timesheet - Bileog ama'!$E$34=$E$1,E6,D6)</f>
        <v>113</v>
      </c>
      <c r="C6" s="3">
        <v>32.61</v>
      </c>
      <c r="D6">
        <v>113</v>
      </c>
      <c r="E6" s="237">
        <v>113</v>
      </c>
      <c r="G6" t="s">
        <v>17</v>
      </c>
      <c r="H6" s="236" t="s">
        <v>18</v>
      </c>
    </row>
    <row r="7" spans="1:8">
      <c r="A7" t="str">
        <f>IF('Timesheet - Bileog ama'!$D$10=List!$B$3,H7,G7)</f>
        <v>Taispeántóirí Fochéime</v>
      </c>
      <c r="B7" s="237">
        <f>IF('Timesheet - Bileog ama'!$E$34=$E$1,E7,D7)</f>
        <v>128</v>
      </c>
      <c r="C7" s="3">
        <v>16.3</v>
      </c>
      <c r="D7">
        <v>128</v>
      </c>
      <c r="E7" s="237">
        <v>128</v>
      </c>
      <c r="G7" t="s">
        <v>19</v>
      </c>
      <c r="H7" s="5" t="s">
        <v>20</v>
      </c>
    </row>
    <row r="8" spans="1:8">
      <c r="A8" t="str">
        <f>IF('Timesheet - Bileog ama'!$D$10=List!$B$3,H8,G8)</f>
        <v>Ceartú Aistí</v>
      </c>
      <c r="B8" s="237">
        <f>IF('Timesheet - Bileog ama'!$E$34=$E$1,E8,D8)</f>
        <v>127</v>
      </c>
      <c r="C8" s="3">
        <v>32.61</v>
      </c>
      <c r="D8">
        <v>127</v>
      </c>
      <c r="E8" s="237">
        <v>127</v>
      </c>
      <c r="G8" t="s">
        <v>21</v>
      </c>
      <c r="H8" s="5" t="s">
        <v>22</v>
      </c>
    </row>
    <row r="9" spans="1:8">
      <c r="E9" s="237"/>
    </row>
    <row r="10" spans="1:8">
      <c r="C10" s="3"/>
    </row>
    <row r="11" spans="1:8">
      <c r="C11" s="3"/>
    </row>
    <row r="12" spans="1:8">
      <c r="A12" s="1" t="str">
        <f>G1</f>
        <v>Type of Work</v>
      </c>
      <c r="C12" s="3"/>
    </row>
    <row r="13" spans="1:8">
      <c r="A13" t="str">
        <f>A2</f>
        <v>Roghnaigh ón liosta anuas</v>
      </c>
      <c r="C13" s="3"/>
    </row>
    <row r="14" spans="1:8">
      <c r="A14" t="str">
        <f>IF(AND('Timesheet - Bileog ama'!$E$30=List!$D$34,'Timesheet - Bileog ama'!$E$32=List!$D$39,'Timesheet - Bileog ama'!$E$35&lt;&gt;List!$D$47,NOT(ISBLANK('Timesheet - Bileog ama'!$D$41))),A3,"ERROR in Section A: ***Complete Section A+ B correctly before proceeding to Section C*** ")</f>
        <v xml:space="preserve">ERROR in Section A: ***Complete Section A+ B correctly before proceeding to Section C*** </v>
      </c>
      <c r="C14" s="3"/>
    </row>
    <row r="15" spans="1:8">
      <c r="A15" t="str">
        <f>IF(AND('Timesheet - Bileog ama'!$E$30=List!$D$34,'Timesheet - Bileog ama'!$E$32=List!$D$39,'Timesheet - Bileog ama'!$E$35&lt;&gt;List!$D$47,NOT(ISBLANK('Timesheet - Bileog ama'!$D$41))),A4,"ERROR in Section A: ***Complete Section A+ B correctly before proceeding to Section C*** ")</f>
        <v xml:space="preserve">ERROR in Section A: ***Complete Section A+ B correctly before proceeding to Section C*** </v>
      </c>
      <c r="C15" s="3"/>
    </row>
    <row r="16" spans="1:8">
      <c r="A16" t="str">
        <f>IF(AND('Timesheet - Bileog ama'!$E$30=List!$D$34,'Timesheet - Bileog ama'!$E$32=List!$D$39,'Timesheet - Bileog ama'!$E$35&lt;&gt;List!$D$47,NOT(ISBLANK('Timesheet - Bileog ama'!$D$41))),A5,"ERROR in Section A: ***Complete Section A+ B correctly before proceeding to Section C*** ")</f>
        <v xml:space="preserve">ERROR in Section A: ***Complete Section A+ B correctly before proceeding to Section C*** </v>
      </c>
      <c r="C16" s="3"/>
    </row>
    <row r="17" spans="1:3">
      <c r="A17" t="str">
        <f>IF(AND('Timesheet - Bileog ama'!$E$30=List!$D$34,'Timesheet - Bileog ama'!$E$32=List!$D$39,'Timesheet - Bileog ama'!$E$35&lt;&gt;List!$D$47,NOT(ISBLANK('Timesheet - Bileog ama'!$D$41))),A6,"ERROR in Section A: ***Complete Section A+ B correctly before proceeding to Section C*** ")</f>
        <v xml:space="preserve">ERROR in Section A: ***Complete Section A+ B correctly before proceeding to Section C*** </v>
      </c>
      <c r="C17" s="3"/>
    </row>
    <row r="18" spans="1:3">
      <c r="A18" t="str">
        <f>IF(AND('Timesheet - Bileog ama'!$E$30=List!$D$34,'Timesheet - Bileog ama'!$E$32=List!$D$39,'Timesheet - Bileog ama'!$E$35&lt;&gt;List!$D$47,NOT(ISBLANK('Timesheet - Bileog ama'!$D$41))),A7,"ERROR in Section A: ***Complete Section A+ B correctly before proceeding to Section C*** ")</f>
        <v xml:space="preserve">ERROR in Section A: ***Complete Section A+ B correctly before proceeding to Section C*** </v>
      </c>
      <c r="C18" s="3"/>
    </row>
    <row r="19" spans="1:3">
      <c r="A19" t="str">
        <f>IF(AND('Timesheet - Bileog ama'!$E$30=List!$D$34,'Timesheet - Bileog ama'!$E$32=List!$D$39,'Timesheet - Bileog ama'!$E$35&lt;&gt;List!$D$47,NOT(ISBLANK('Timesheet - Bileog ama'!$D$41))),A8,"ERROR in Section A: ***Complete Section A+ B correctly before proceeding to Section C*** ")</f>
        <v xml:space="preserve">ERROR in Section A: ***Complete Section A+ B correctly before proceeding to Section C*** </v>
      </c>
      <c r="C19" s="3"/>
    </row>
  </sheetData>
  <sheetProtection algorithmName="SHA-512" hashValue="YYLS+I2v9LXWFa8LiVTwCPU75W6eYTYGYYtEMk5Q36iJVfyMVPbp+UPzx5MAEc5eCMvYdix3HQh9TRnGW6qeHQ==" saltValue="i5EI/qp0qdX7eSN8pHDlNQ=="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260"/>
  <sheetViews>
    <sheetView topLeftCell="A231" zoomScaleNormal="100" workbookViewId="0">
      <selection activeCell="C239" sqref="C239"/>
    </sheetView>
  </sheetViews>
  <sheetFormatPr defaultColWidth="9.140625" defaultRowHeight="15"/>
  <cols>
    <col min="1" max="1" width="5.7109375" style="109" customWidth="1"/>
    <col min="2" max="2" width="76.28515625" style="108" bestFit="1" customWidth="1"/>
    <col min="3" max="3" width="65" style="109" customWidth="1"/>
    <col min="4" max="4" width="67.28515625" style="109" customWidth="1"/>
    <col min="5" max="5" width="48.7109375" style="108" customWidth="1"/>
    <col min="6" max="6" width="14.5703125" style="109" customWidth="1"/>
    <col min="7" max="16384" width="9.140625" style="109"/>
  </cols>
  <sheetData>
    <row r="1" spans="2:5">
      <c r="B1" s="108" t="s">
        <v>23</v>
      </c>
      <c r="C1" s="108"/>
    </row>
    <row r="2" spans="2:5">
      <c r="B2" s="108" t="s">
        <v>0</v>
      </c>
      <c r="C2" s="108"/>
    </row>
    <row r="3" spans="2:5">
      <c r="B3" s="108" t="s">
        <v>24</v>
      </c>
      <c r="C3" s="108"/>
    </row>
    <row r="4" spans="2:5">
      <c r="B4" s="265" t="s">
        <v>25</v>
      </c>
      <c r="C4" s="266" t="s">
        <v>26</v>
      </c>
      <c r="D4" s="110" t="s">
        <v>27</v>
      </c>
      <c r="E4" s="253" t="s">
        <v>28</v>
      </c>
    </row>
    <row r="5" spans="2:5">
      <c r="B5" s="259" t="s">
        <v>29</v>
      </c>
      <c r="C5" s="259" t="s">
        <v>30</v>
      </c>
      <c r="D5" s="111" t="str">
        <f>IF('Timesheet - Bileog ama'!$D$10=List!$B$3,C5,B5)</f>
        <v>Ollscoil na Gaillimhe</v>
      </c>
    </row>
    <row r="6" spans="2:5" ht="30">
      <c r="B6" s="239" t="s">
        <v>31</v>
      </c>
      <c r="C6" s="240" t="s">
        <v>32</v>
      </c>
      <c r="D6" s="111" t="str">
        <f>IF('Timesheet - Bileog ama'!$D$10=List!$B$3,C6,B6)</f>
        <v>BILEOG AMA NA FOIRNE TEAGAISC A ÍOCTAR IN AGHAIDH NA hUAIRE  L3.4</v>
      </c>
    </row>
    <row r="7" spans="2:5" ht="45">
      <c r="B7" s="111" t="s">
        <v>33</v>
      </c>
      <c r="C7" s="111" t="s">
        <v>34</v>
      </c>
      <c r="D7" s="111" t="str">
        <f>IF('Timesheet - Bileog ama'!$D$10=List!$B$3,C7,B7)</f>
        <v>ÉILITHEOIR/COMHALTA FOIRNE: LÍON CUID A, B &amp; C AGUS SEOL DO BHILEOG AMA CHUIG DO BHAINISTEOIR / AN SEALBHÓIR BUISÉID LENA CEADÚ</v>
      </c>
    </row>
    <row r="8" spans="2:5" ht="75">
      <c r="B8" s="111" t="s">
        <v>35</v>
      </c>
      <c r="C8" s="147" t="s">
        <v>36</v>
      </c>
      <c r="D8" s="111" t="str">
        <f>IF('Timesheet - Bileog ama'!$D$10=List!$B$3,C8,B8)</f>
        <v xml:space="preserve">SPRIOCDHÁTA: Má líontar an bhileog ama seo i gceart agus má sheolann SEALBHÓIR BUISÉID NÓ CEADÚNÓIR ÚDARAITHE an ionaid chostais chuí chuig an mBiúró í faoin 5pm an 5ú lá den mhí (cé is moite de mhí na Nollag, arb é an 28ú) cuirfear san áireamh í sa chéad phárolla eile. </v>
      </c>
    </row>
    <row r="9" spans="2:5">
      <c r="B9" s="111" t="s">
        <v>37</v>
      </c>
      <c r="C9" s="111" t="s">
        <v>38</v>
      </c>
      <c r="D9" s="111" t="str">
        <f>IF('Timesheet - Bileog ama'!$D$10=List!$B$3,C9,B9)</f>
        <v>An fhoirm a líonadh i gceart:</v>
      </c>
    </row>
    <row r="10" spans="2:5" ht="75">
      <c r="B10" s="111" t="s">
        <v>39</v>
      </c>
      <c r="C10" s="144" t="s">
        <v>40</v>
      </c>
      <c r="D10" s="111" t="str">
        <f>IF('Timesheet - Bileog ama'!$D$10=List!$B$3,C10,B10)</f>
        <v>Ní mór duit a chinntiú go bhfuil do chuntas campais ag obair sula líonann tú an fhoirm seo mar go mbeidh sé uait chun teacht ar Office 365, ar do ríomhphost Ollscoil na Gaillimhe (nuair a bheidh do bhileog ama á seoladh agat lena faomhadh) agus ar do dhuillíní pá nuair a íocfar thú.</v>
      </c>
    </row>
    <row r="11" spans="2:5" ht="60">
      <c r="B11" s="111" t="s">
        <v>41</v>
      </c>
      <c r="C11" s="144" t="s">
        <v>42</v>
      </c>
      <c r="D11" s="111" t="str">
        <f>IF('Timesheet - Bileog ama'!$D$10=List!$B$3,C11,B11)</f>
        <v>Ní mór duit a chinntiú go bhfuil Office 365 suiteáilte ar d’fhearas sula ndéanann tú an fhoirm seo a íoslódáil agus a líonadh. Féach colún I le haghaidh nasc úsáideach chuig láithreán gréasáin ISS má bhíonn cúnamh uait.</v>
      </c>
    </row>
    <row r="12" spans="2:5" ht="75">
      <c r="B12" s="111" t="s">
        <v>43</v>
      </c>
      <c r="C12" s="144" t="s">
        <v>44</v>
      </c>
      <c r="D12" s="111" t="str">
        <f>IF('Timesheet - Bileog ama'!$D$10=List!$B$3,C12,B12)</f>
        <v>Ní mór duit an leagan is déanaí den fhoirm a íoslódáil ag úsáid feidhmchlár Office 365 chun a chinntiú go n-oibríonn bailíochtú, teachtaireachtaí aníos agus an leagan Gaeilge mar a bheifí ag súil leis ar an bhfoirm. Cabhróidh sé seo leat an fhoirm a líonadh i gceart agus ní chuirfear moill ar íocaíochtaí.</v>
      </c>
    </row>
    <row r="13" spans="2:5" ht="45">
      <c r="B13" s="111" t="s">
        <v>45</v>
      </c>
      <c r="C13" s="111" t="s">
        <v>46</v>
      </c>
      <c r="D13" s="111" t="str">
        <f>IF('Timesheet - Bileog ama'!$D$10=List!$B$3,C13,B13)</f>
        <v xml:space="preserve">Níor cheart aon sonraí ó bhileoga ama a chóipeáil isteach san fhoirm, caithfidh tú roghnú ó na liostaí anuas más cuí agus i gcás na n-iontrálacha eile beidh ort na sonraí a theastaíonn a chlóscríobh isteach. </v>
      </c>
    </row>
    <row r="14" spans="2:5" ht="30">
      <c r="B14" s="111" t="s">
        <v>47</v>
      </c>
      <c r="C14" s="111" t="s">
        <v>48</v>
      </c>
      <c r="D14" s="111" t="str">
        <f>IF('Timesheet - Bileog ama'!$D$10=List!$B$3,C14,B14)</f>
        <v>Mura líontar an bhileog ama i gceart cuirfear ar ais í agus d’fhéadfadh moill a bheith ar an íocaíocht dá bharr sin.</v>
      </c>
    </row>
    <row r="15" spans="2:5" ht="30">
      <c r="B15" s="111" t="s">
        <v>49</v>
      </c>
      <c r="C15" s="111" t="s">
        <v>50</v>
      </c>
      <c r="D15" s="111" t="str">
        <f>IF('Timesheet - Bileog ama'!$D$10=List!$B$3,C15,B15)</f>
        <v xml:space="preserve">Ní féidir leat ach na réimsí a bhfuil cead clóscríobh iontu (na boscaí bána) a leasú. </v>
      </c>
    </row>
    <row r="16" spans="2:5" ht="45">
      <c r="B16" s="111" t="s">
        <v>51</v>
      </c>
      <c r="C16" s="111" t="s">
        <v>52</v>
      </c>
      <c r="D16" s="111" t="str">
        <f>IF('Timesheet - Bileog ama'!$D$10=List!$B$3,C16,B16)</f>
        <v>Léigh gach ceist agus gach teachtaireacht go cúramach mar beidh réiteach le fáil iontu ar fhadhbanna agus ar cheisteanna a d’fhéadfadh a bheith agat.</v>
      </c>
    </row>
    <row r="17" spans="2:4">
      <c r="B17" s="111" t="s">
        <v>53</v>
      </c>
      <c r="C17" s="111" t="s">
        <v>54</v>
      </c>
      <c r="D17" s="111" t="str">
        <f>IF('Timesheet - Bileog ama'!$D$10=List!$B$3,C17,B17)</f>
        <v>Nasc úsáideach chuig Láithreán Gréasáin na hOifige AD</v>
      </c>
    </row>
    <row r="18" spans="2:4">
      <c r="B18" s="111" t="s">
        <v>55</v>
      </c>
      <c r="C18" s="111" t="s">
        <v>56</v>
      </c>
      <c r="D18" s="111" t="str">
        <f>IF('Timesheet - Bileog ama'!$D$10=List!$B$3,C18,B18)</f>
        <v>Próiseas Earcaíochta na Foirne Tacaíochta Teagaisc (TSS)</v>
      </c>
    </row>
    <row r="19" spans="2:4">
      <c r="B19" s="111" t="s">
        <v>57</v>
      </c>
      <c r="C19" s="111" t="s">
        <v>58</v>
      </c>
      <c r="D19" s="111" t="str">
        <f>IF('Timesheet - Bileog ama'!$D$10=List!$B$3,C19,B19)</f>
        <v>Nasc úsáideach chuig Láithreán Gréasáin na hOifige Párolla</v>
      </c>
    </row>
    <row r="20" spans="2:4">
      <c r="B20" s="111" t="s">
        <v>59</v>
      </c>
      <c r="C20" s="111" t="s">
        <v>60</v>
      </c>
      <c r="D20" s="111" t="str">
        <f>IF('Timesheet - Bileog ama'!$D$10=List!$B$3,C20,B20)</f>
        <v>Fostaithe a Íoctar ar an mBileog Ama</v>
      </c>
    </row>
    <row r="21" spans="2:4">
      <c r="B21" s="111" t="s">
        <v>61</v>
      </c>
      <c r="C21" s="111" t="s">
        <v>62</v>
      </c>
      <c r="D21" s="111" t="str">
        <f>IF('Timesheet - Bileog ama'!$D$10=List!$B$3,C21,B21)</f>
        <v>Conas cáin éigeandála nó cáin mhícheart a sheachaint</v>
      </c>
    </row>
    <row r="22" spans="2:4">
      <c r="B22" s="111" t="s">
        <v>63</v>
      </c>
      <c r="C22" s="111" t="s">
        <v>64</v>
      </c>
      <c r="D22" s="111" t="str">
        <f>IF('Timesheet - Bileog ama'!$D$10=List!$B$3,C22,B22)</f>
        <v>Dátaí Íocaíochta</v>
      </c>
    </row>
    <row r="23" spans="2:4">
      <c r="B23" s="111" t="s">
        <v>65</v>
      </c>
      <c r="C23" s="111" t="s">
        <v>66</v>
      </c>
      <c r="D23" s="111" t="str">
        <f>IF('Timesheet - Bileog ama'!$D$10=List!$B$3,C23,B23)</f>
        <v>Spriocanna Párolla</v>
      </c>
    </row>
    <row r="24" spans="2:4">
      <c r="B24" s="111" t="s">
        <v>2</v>
      </c>
      <c r="C24" s="111" t="s">
        <v>2</v>
      </c>
      <c r="D24" s="111" t="str">
        <f>IF('Timesheet - Bileog ama'!$D$10=List!$B$3,C24,B24)</f>
        <v>Online Payslips</v>
      </c>
    </row>
    <row r="25" spans="2:4" ht="30">
      <c r="B25" s="111" t="s">
        <v>67</v>
      </c>
      <c r="C25" s="144" t="s">
        <v>68</v>
      </c>
      <c r="D25" s="111" t="str">
        <f>IF('Timesheet - Bileog ama'!$D$10=List!$B$3,C25,B25)</f>
        <v>Nasc Úsáideach chuig Láithreán Gréasáin Réitigh agus Seirbhísí Faisnéise (ISS).</v>
      </c>
    </row>
    <row r="26" spans="2:4">
      <c r="B26" s="111" t="s">
        <v>69</v>
      </c>
      <c r="C26" s="144" t="s">
        <v>70</v>
      </c>
      <c r="D26" s="111" t="str">
        <f>IF('Timesheet - Bileog ama'!$D$10=List!$B$3,C26,B26)</f>
        <v>Cuir do Chuntas Campais ag obair</v>
      </c>
    </row>
    <row r="27" spans="2:4">
      <c r="B27" s="111" t="s">
        <v>71</v>
      </c>
      <c r="C27" s="144" t="s">
        <v>72</v>
      </c>
      <c r="D27" s="111" t="str">
        <f>IF('Timesheet - Bileog ama'!$D$10=List!$B$3,C27,B27)</f>
        <v xml:space="preserve">Faisnéis logála isteach Office 365 </v>
      </c>
    </row>
    <row r="28" spans="2:4">
      <c r="B28" s="142" t="s">
        <v>73</v>
      </c>
      <c r="C28" s="142" t="s">
        <v>74</v>
      </c>
      <c r="D28" s="111" t="str">
        <f>IF('Timesheet - Bileog ama'!$D$10=List!$B$3,C28,B28)</f>
        <v>Cuid A: Sonraí Conartha na Foirne Tacaíochta Teagaisc (TSS)</v>
      </c>
    </row>
    <row r="29" spans="2:4" ht="30">
      <c r="B29" s="112" t="s">
        <v>75</v>
      </c>
      <c r="C29" s="112" t="s">
        <v>76</v>
      </c>
      <c r="D29" s="111" t="str">
        <f>IF('Timesheet - Bileog ama'!$D$10=List!$B$3,C29,B29)</f>
        <v xml:space="preserve">Ceisteanna chun an próiseas íocaíochta ceart bunaithe ar do chonradh a chinneadh </v>
      </c>
    </row>
    <row r="30" spans="2:4">
      <c r="B30" s="112" t="s">
        <v>77</v>
      </c>
      <c r="C30" s="158" t="s">
        <v>78</v>
      </c>
      <c r="D30" s="111" t="str">
        <f>IF('Timesheet - Bileog ama'!$D$10=List!$B$3,C30,B30)</f>
        <v>Roghnaigh an freagra cuí ar na ceisteanna sa chuid seo</v>
      </c>
    </row>
    <row r="31" spans="2:4" ht="45">
      <c r="B31" s="133" t="s">
        <v>79</v>
      </c>
      <c r="C31" s="161" t="s">
        <v>80</v>
      </c>
      <c r="D31" s="111" t="str">
        <f>IF('Timesheet - Bileog ama'!$D$10=List!$B$3,C31,B31)</f>
        <v>Earráid:*** Féach an cheist roimhe seo mar go bhféadfadh sé nach mbaineann an fhoirm seo le hábhar, le do thoil ná téigh a thuilleadh***</v>
      </c>
    </row>
    <row r="32" spans="2:4" ht="90">
      <c r="B32" s="111" t="s">
        <v>81</v>
      </c>
      <c r="C32" s="111" t="s">
        <v>82</v>
      </c>
      <c r="D32" s="111" t="str">
        <f>IF('Timesheet - Bileog ama'!$D$10=List!$B$3,C32,B32)</f>
        <v>(1) Conradh agus Próiseas Íocaíochta:
An bhfuair tú rphost ó hrta@ollscoilnagaillimhe.ie ag dearbhú an phróisis íocaíochta a bhaineann le do chonradh?
Léigh an rphost dearbhaithe sin sula gcuireann tú an fhoirm seo isteach mar déarfar ann go soiléir cé acu an le tuarastal a íocfar thú nó an gá duit bileoga ama a chur isteach.</v>
      </c>
    </row>
    <row r="33" spans="1:5">
      <c r="B33" s="111" t="s">
        <v>3</v>
      </c>
      <c r="C33" s="111" t="s">
        <v>10</v>
      </c>
      <c r="D33" s="111" t="str">
        <f>IF('Timesheet - Bileog ama'!$D$10=List!$B$3,C33,B33)</f>
        <v>Roghnaigh ón liosta anuas</v>
      </c>
    </row>
    <row r="34" spans="1:5" ht="75">
      <c r="B34" s="111" t="s">
        <v>83</v>
      </c>
      <c r="C34" s="111" t="s">
        <v>84</v>
      </c>
      <c r="D34" s="111" t="str">
        <f>IF('Timesheet - Bileog ama'!$D$10=List!$B$3,C34,B34)</f>
        <v>Is ea, fuair mé rphost ó hrta@ollscoilnagaillimhe.ie ag dearbhú gur de réir bileog ama don fhoireann teagaisc a íoctar de réir na huaire a íocfar mé seachas ar bhonn míosúil 
(Líon cuid A, B agus C den fhoirm seo agus seol ar rphost chuig do bhainisteoir í lena ceadú)</v>
      </c>
    </row>
    <row r="35" spans="1:5" ht="60">
      <c r="B35" s="111" t="s">
        <v>85</v>
      </c>
      <c r="C35" s="111" t="s">
        <v>86</v>
      </c>
      <c r="D35" s="111" t="str">
        <f>IF('Timesheet - Bileog ama'!$D$10=List!$B$3,C35,B35)</f>
        <v xml:space="preserve">Ní bhfuair mé aon rphost go fóill 
(Ná líon an fhoirm seo mar ní féidir í a phróiseáil mura bhfuil an próiseas íocaíochta a bhaineann le do chonradh dearbhaithe ag hrta@ollscoilnagaillimhe.ie) </v>
      </c>
    </row>
    <row r="36" spans="1:5" ht="45">
      <c r="B36" s="111" t="s">
        <v>87</v>
      </c>
      <c r="C36" s="111" t="s">
        <v>88</v>
      </c>
      <c r="D36" s="111" t="str">
        <f>IF('Timesheet - Bileog ama'!$D$10=List!$B$3,C36,B36)</f>
        <v>Níl an fhoirm seo infheidhme mar dhearbhaigh hrta@ollscoilnagaillimhe.ie go n-íocfar mé le tuarastal míosúil 
(Ná líon an fhoirm seo)</v>
      </c>
    </row>
    <row r="37" spans="1:5" ht="30">
      <c r="B37" s="111" t="s">
        <v>89</v>
      </c>
      <c r="C37" s="111" t="s">
        <v>90</v>
      </c>
      <c r="D37" s="111" t="str">
        <f>IF('Timesheet - Bileog ama'!$D$10=List!$B$3,C37,B37)</f>
        <v>(2) An bhfuil na dátaí agus na huaireanta a chuirfear isteach i gcuid C san áireamh i do chonradh TSS atá sínithe agus ceadaithe?</v>
      </c>
    </row>
    <row r="38" spans="1:5">
      <c r="B38" s="111" t="s">
        <v>3</v>
      </c>
      <c r="C38" s="111" t="s">
        <v>10</v>
      </c>
      <c r="D38" s="111" t="str">
        <f>IF('Timesheet - Bileog ama'!$D$10=List!$B$3,C38,B38)</f>
        <v>Roghnaigh ón liosta anuas</v>
      </c>
      <c r="E38" s="108" t="str">
        <f>IF(OR('Timesheet - Bileog ama'!$E$30=List!$D$34,'Timesheet - Bileog ama'!$E$30=List!$D$33),$D38,D31)</f>
        <v>Roghnaigh ón liosta anuas</v>
      </c>
    </row>
    <row r="39" spans="1:5" ht="30">
      <c r="B39" s="111" t="s">
        <v>91</v>
      </c>
      <c r="C39" s="111" t="s">
        <v>92</v>
      </c>
      <c r="D39" s="111" t="str">
        <f>IF('Timesheet - Bileog ama'!$D$10=List!$B$3,C39,B39)</f>
        <v>Rinneadh na huaireanta agus na dátaí a chuirfear isteach i gcuid C a cheadú i mo chonradh TSS reatha</v>
      </c>
      <c r="E39" s="108" t="str">
        <f>IF('Timesheet - Bileog ama'!$E$30=List!$D$34,$D39,D31)</f>
        <v>Earráid:*** Féach an cheist roimhe seo mar go bhféadfadh sé nach mbaineann an fhoirm seo le hábhar, le do thoil ná téigh a thuilleadh***</v>
      </c>
    </row>
    <row r="40" spans="1:5" ht="75">
      <c r="B40" s="111" t="s">
        <v>93</v>
      </c>
      <c r="C40" s="111" t="s">
        <v>94</v>
      </c>
      <c r="D40" s="111" t="str">
        <f>IF('Timesheet - Bileog ama'!$D$10=List!$B$3,C40,B40)</f>
        <v>Sáróidh na huaireanta atá le híoc iomlán na n-uaireanta atá ceadaithe ar mo chonradh TSS 
(Ná líon an fhoirm seo - de réir phróiseas earcaíochta na hOifige AD ní mór do do bhainisteoir líne cead a iarraidh na huaireanta breise a dhéanamh)</v>
      </c>
      <c r="E40" s="108" t="str">
        <f>IF('Timesheet - Bileog ama'!$E$30=List!$D$34,$D40,D31)</f>
        <v>Earráid:*** Féach an cheist roimhe seo mar go bhféadfadh sé nach mbaineann an fhoirm seo le hábhar, le do thoil ná téigh a thuilleadh***</v>
      </c>
    </row>
    <row r="41" spans="1:5" ht="60">
      <c r="B41" s="111" t="s">
        <v>95</v>
      </c>
      <c r="C41" s="111" t="s">
        <v>96</v>
      </c>
      <c r="D41" s="111" t="str">
        <f>IF('Timesheet - Bileog ama'!$D$10=List!$B$3,C41,B41)</f>
        <v>Níl na dátaí a ndearnadh an obair áirithe i ndátaí mo chonartha 
(Ná líon an fhoirm seo - de réir phróiseas earcaíochta na hOifige AD ní mór do do bhainisteoir líne iarratas a dhéanamh sula ndéantar an obair)</v>
      </c>
      <c r="E41" s="108" t="str">
        <f>IF('Timesheet - Bileog ama'!$E$30=List!$D$34,$D41,D31)</f>
        <v>Earráid:*** Féach an cheist roimhe seo mar go bhféadfadh sé nach mbaineann an fhoirm seo le hábhar, le do thoil ná téigh a thuilleadh***</v>
      </c>
    </row>
    <row r="42" spans="1:5" ht="75">
      <c r="A42" s="242" t="s">
        <v>97</v>
      </c>
      <c r="B42" s="239" t="s">
        <v>98</v>
      </c>
      <c r="C42" s="239" t="s">
        <v>99</v>
      </c>
      <c r="D42" s="239" t="str">
        <f>IF('Timesheet - Bileog ama'!$D$10=List!$B$3,C42,B42)</f>
        <v xml:space="preserve">(3) Ar íocadh thú ar an ráta de réir na huaire atá ag an bhfoireann teagaisc ar feadh dhá bhliain nó níos faide ná sin? 
(Is é an freagra seo a chinnfidh an ráta in aghaidh na huaire a gheobhaidh tú i gcuid D thíos agus ba chóir gurbh ionann é agus an ráta san uair a aontaíodh i do chonradh) </v>
      </c>
      <c r="E42" s="241"/>
    </row>
    <row r="43" spans="1:5">
      <c r="A43" s="242" t="s">
        <v>97</v>
      </c>
      <c r="B43" s="239" t="s">
        <v>3</v>
      </c>
      <c r="C43" s="239" t="s">
        <v>10</v>
      </c>
      <c r="D43" s="239" t="str">
        <f>IF('Timesheet - Bileog ama'!$D$10=List!$B$3,C43,B43)</f>
        <v>Roghnaigh ón liosta anuas</v>
      </c>
      <c r="E43" s="241" t="str">
        <f>IF(OR('Timesheet - Bileog ama'!$E$30=List!$D$34,'Timesheet - Bileog ama'!$E$30=List!$D$33),$D43,D31)</f>
        <v>Roghnaigh ón liosta anuas</v>
      </c>
    </row>
    <row r="44" spans="1:5" ht="30">
      <c r="A44" s="242" t="s">
        <v>97</v>
      </c>
      <c r="B44" s="239" t="s">
        <v>100</v>
      </c>
      <c r="C44" s="239" t="s">
        <v>101</v>
      </c>
      <c r="D44" s="239" t="str">
        <f>IF('Timesheet - Bileog ama'!$D$10=List!$B$3,C44,B44)</f>
        <v>Níor íocadh (Pointe 1 den Ráta Pá - Seiceáil an ráta a aontaíodh i do chonradh)</v>
      </c>
      <c r="E44" s="241" t="str">
        <f>IF(AND('Timesheet - Bileog ama'!$E$30=List!$D$34,'Timesheet - Bileog ama'!$E$32=List!$D$39),$D44,D31)</f>
        <v>Earráid:*** Féach an cheist roimhe seo mar go bhféadfadh sé nach mbaineann an fhoirm seo le hábhar, le do thoil ná téigh a thuilleadh***</v>
      </c>
    </row>
    <row r="45" spans="1:5" ht="30">
      <c r="A45" s="242" t="s">
        <v>97</v>
      </c>
      <c r="B45" s="239" t="s">
        <v>102</v>
      </c>
      <c r="C45" s="239" t="s">
        <v>103</v>
      </c>
      <c r="D45" s="239" t="str">
        <f>IF('Timesheet - Bileog ama'!$D$10=List!$B$3,C45,B45)</f>
        <v>Íocadh (Pointe 2 den Ráta Pá - Seiceáil an ráta a aontaíodh i do chonradh)</v>
      </c>
      <c r="E45" s="241" t="str">
        <f>IF(AND('Timesheet - Bileog ama'!$E$30=List!$D$34,'Timesheet - Bileog ama'!$E$32=List!$D$39),$D45,D31)</f>
        <v>Earráid:*** Féach an cheist roimhe seo mar go bhféadfadh sé nach mbaineann an fhoirm seo le hábhar, le do thoil ná téigh a thuilleadh***</v>
      </c>
    </row>
    <row r="46" spans="1:5" ht="75">
      <c r="B46" s="111" t="s">
        <v>104</v>
      </c>
      <c r="C46" s="147" t="s">
        <v>105</v>
      </c>
      <c r="D46" s="111" t="str">
        <f>IF('Timesheet - Bileog ama'!$D$10=List!$B$3,C46,B46)</f>
        <v>(4) An raibh tú fostaithe go lánaimseartha in Ollscoil na Gaillimhe sa tréimhse ina ndearnadh an obair theagaisc seo (áiríonn seo má bhí níos mó ná post amháin agat ar ionann iad agus coibhéis lánaimseartha)?   Tá an freagra a roghnaíonn tú ar an gceist seo nasctha leis an ríomh saoire bliantúla i gcuid D</v>
      </c>
    </row>
    <row r="47" spans="1:5">
      <c r="B47" s="111" t="s">
        <v>3</v>
      </c>
      <c r="C47" s="111" t="s">
        <v>10</v>
      </c>
      <c r="D47" s="111" t="str">
        <f>IF('Timesheet - Bileog ama'!$D$10=List!$B$3,C47,B47)</f>
        <v>Roghnaigh ón liosta anuas</v>
      </c>
      <c r="E47" s="108" t="str">
        <f>IF(OR('Timesheet - Bileog ama'!$E$30=List!$D$34,'Timesheet - Bileog ama'!$E$30=List!$D$33),$D47,D31)</f>
        <v>Roghnaigh ón liosta anuas</v>
      </c>
    </row>
    <row r="48" spans="1:5" ht="45">
      <c r="B48" s="111" t="s">
        <v>106</v>
      </c>
      <c r="C48" s="147" t="s">
        <v>107</v>
      </c>
      <c r="D48" s="111" t="str">
        <f>IF('Timesheet - Bileog ama'!$D$10=List!$B$3,C48,B48)</f>
        <v>Bhí -  Fostaithe go Lánaimseartha sa tréimhse a ndearna mé an obair a ndearnadh éileamh ina leith i gCuid C 
(Níl i dteideal pá saoire bliantúla)</v>
      </c>
      <c r="E48" s="108" t="str">
        <f>IF(AND('Timesheet - Bileog ama'!$E$30=List!$D$34,'Timesheet - Bileog ama'!$E$32=List!$D$39),$D48,D31)</f>
        <v>Earráid:*** Féach an cheist roimhe seo mar go bhféadfadh sé nach mbaineann an fhoirm seo le hábhar, le do thoil ná téigh a thuilleadh***</v>
      </c>
    </row>
    <row r="49" spans="2:5" ht="45">
      <c r="B49" s="111" t="s">
        <v>108</v>
      </c>
      <c r="C49" s="111" t="s">
        <v>109</v>
      </c>
      <c r="D49" s="111" t="str">
        <f>IF('Timesheet - Bileog ama'!$D$10=List!$B$3,C49,B49)</f>
        <v>Ní raibh - Fostaithe go Páirtaimseartha sa tréimhse a ndearna mé an obair a ndearnadh éileamh ina leith i gCuid C 
(Tá i dteideal pá saoire bliantúla)</v>
      </c>
      <c r="E49" s="108" t="str">
        <f>IF(AND('Timesheet - Bileog ama'!$E$30=List!$D$34,'Timesheet - Bileog ama'!$E$32=List!$D$39),$D49,D31)</f>
        <v>Earráid:*** Féach an cheist roimhe seo mar go bhféadfadh sé nach mbaineann an fhoirm seo le hábhar, le do thoil ná téigh a thuilleadh***</v>
      </c>
    </row>
    <row r="50" spans="2:5">
      <c r="B50" s="142" t="s">
        <v>110</v>
      </c>
      <c r="C50" s="142" t="s">
        <v>111</v>
      </c>
      <c r="D50" s="111" t="str">
        <f>IF('Timesheet - Bileog ama'!$D$10=List!$B$3,C50,B50)</f>
        <v>Cuid B: Sonraí Pearsanta</v>
      </c>
    </row>
    <row r="51" spans="2:5" ht="30">
      <c r="B51" s="112" t="s">
        <v>112</v>
      </c>
      <c r="C51" s="112" t="s">
        <v>113</v>
      </c>
      <c r="D51" s="111" t="str">
        <f>IF('Timesheet - Bileog ama'!$D$10=List!$B$3,C51,B51)</f>
        <v>Tar éis duit Cuid A a líonadh deimhnítear gur gá an bhileog ama seo a chur isteach le d’íocaíocht a fháil, líon cuid B</v>
      </c>
    </row>
    <row r="52" spans="2:5">
      <c r="B52" s="111" t="s">
        <v>114</v>
      </c>
      <c r="C52" s="111" t="s">
        <v>115</v>
      </c>
      <c r="D52" s="111" t="str">
        <f>IF('Timesheet - Bileog ama'!$D$10=List!$B$3,C52,B52)</f>
        <v>(5) Ainm agus Sloinne</v>
      </c>
    </row>
    <row r="53" spans="2:5">
      <c r="B53" s="111" t="s">
        <v>116</v>
      </c>
      <c r="C53" s="111" t="s">
        <v>117</v>
      </c>
      <c r="D53" s="111" t="str">
        <f>IF('Timesheet - Bileog ama'!$D$10=List!$B$3,C53,B53)</f>
        <v>[        Cuir ainm anseo       ]</v>
      </c>
    </row>
    <row r="54" spans="2:5">
      <c r="B54" s="111" t="s">
        <v>118</v>
      </c>
      <c r="C54" s="111" t="s">
        <v>119</v>
      </c>
      <c r="D54" s="111" t="str">
        <f>IF('Timesheet - Bileog ama'!$D$10=List!$B$3,C54,B54)</f>
        <v>(6) Uimhir Foirne / Phárolla (Seachas Uimhir Scoláireachta)</v>
      </c>
    </row>
    <row r="55" spans="2:5">
      <c r="B55" s="111" t="s">
        <v>120</v>
      </c>
      <c r="C55" s="147" t="s">
        <v>121</v>
      </c>
      <c r="D55" s="111" t="str">
        <f>IF('Timesheet - Bileog ama'!$D$10=List!$B$3,C55,B55)</f>
        <v>Uimhir Phárolla</v>
      </c>
    </row>
    <row r="56" spans="2:5" ht="30">
      <c r="B56" s="111" t="s">
        <v>122</v>
      </c>
      <c r="C56" s="147" t="s">
        <v>123</v>
      </c>
      <c r="D56" s="111" t="str">
        <f>IF('Timesheet - Bileog ama'!$D$10=List!$B$3,C56,B56)</f>
        <v>Tá d’Uimhir Foirne / Phárolla ina bhfuil 6 dhigit sa rphost ó hrta@ollscoilnagaillimhe.ie</v>
      </c>
    </row>
    <row r="57" spans="2:5" ht="30">
      <c r="B57" s="111" t="s">
        <v>124</v>
      </c>
      <c r="C57" s="147" t="s">
        <v>125</v>
      </c>
      <c r="D57" s="111" t="str">
        <f>IF('Timesheet - Bileog ama'!$D$10=List!$B$3,C57,B57)</f>
        <v>Cinntigh go bhfuil an uimhir cheart ar an bhfoirm seo mar úsáidtear í le d’íocaíocht a phróiseáil.</v>
      </c>
    </row>
    <row r="58" spans="2:5">
      <c r="B58" s="111" t="s">
        <v>126</v>
      </c>
      <c r="C58" s="147" t="s">
        <v>127</v>
      </c>
      <c r="D58" s="111" t="str">
        <f>IF('Timesheet - Bileog ama'!$D$10=List!$B$3,C58,B58)</f>
        <v>Tá an Uimhir Phárolla mícheart</v>
      </c>
    </row>
    <row r="59" spans="2:5">
      <c r="B59" s="111" t="s">
        <v>128</v>
      </c>
      <c r="C59" s="147" t="s">
        <v>129</v>
      </c>
      <c r="D59" s="111" t="str">
        <f>IF('Timesheet - Bileog ama'!$D$10=List!$B$3,C59,B59)</f>
        <v>Bíodh 6 dhigit inti agus cinntigh go bhfuil an uimhir ceart.</v>
      </c>
    </row>
    <row r="60" spans="2:5">
      <c r="B60" s="142" t="s">
        <v>130</v>
      </c>
      <c r="C60" s="142" t="s">
        <v>131</v>
      </c>
      <c r="D60" s="111" t="str">
        <f>IF('Timesheet - Bileog ama'!$D$10=List!$B$3,C60,B60)</f>
        <v xml:space="preserve">Cuid C: Sonraí na hoibre a rinneadh </v>
      </c>
    </row>
    <row r="61" spans="2:5" ht="30">
      <c r="B61" s="111" t="s">
        <v>132</v>
      </c>
      <c r="C61" s="111" t="s">
        <v>133</v>
      </c>
      <c r="D61" s="111" t="str">
        <f>IF('Timesheet - Bileog ama'!$D$10=List!$B$3,C61,B61)</f>
        <v xml:space="preserve">***NÍOR CHEART IARRATAS AR ÍOCAÍOCHT A CHUR ISTEACH NÍOS MOILLE NÁ AN MHÍ I nDIAIDH NA MÍOSA A nDEARNADH AN OBAIR***  </v>
      </c>
    </row>
    <row r="62" spans="2:5" ht="75">
      <c r="B62" s="111" t="s">
        <v>134</v>
      </c>
      <c r="C62" s="111" t="s">
        <v>135</v>
      </c>
      <c r="D62" s="111" t="str">
        <f>IF('Timesheet - Bileog ama'!$D$10=List!$B$3,C62,B62)</f>
        <v>I gCuid C - roghnaigh an cineál oibre a bhí ann, cuir isteach an dáta a ndearnadh an obair (dáta amháin ar gach sraith) agus líon na n-uaireanta oibre a rinneadh ar gach dáta. Déanfaidh sé seo do phá i gcuid D a ríomh agus socrófar cad iad na teidlíochtaí leasa shóisialaigh atá agat bunaithe ar na sonraí a chuirtear isteach sa chuid seo.</v>
      </c>
    </row>
    <row r="63" spans="2:5" ht="45">
      <c r="B63" s="111" t="s">
        <v>136</v>
      </c>
      <c r="C63" s="111" t="s">
        <v>137</v>
      </c>
      <c r="D63" s="111" t="str">
        <f>IF('Timesheet - Bileog ama'!$D$10=List!$B$3,C63,B63)</f>
        <v xml:space="preserve">Tabhair faoi deara: Íocaíocht Teagaisc -  Áirítear leis seo 1 uair an chloig teagaisc &amp; 1 uair an chloig ullmhúcháin. Ná cuir isteach ach na huaireanta teagaisc a rinneadh. </v>
      </c>
    </row>
    <row r="64" spans="2:5" ht="60">
      <c r="B64" s="111" t="s">
        <v>138</v>
      </c>
      <c r="C64" s="111" t="s">
        <v>139</v>
      </c>
      <c r="D64" s="111" t="str">
        <f>IF('Timesheet - Bileog ama'!$D$10=List!$B$3,C64,B64)</f>
        <v>Tabhair faoi deara: Dualgais Acadúla Ghaolmhara - Más gá Uaireanta Teagaisc a chur isteach, tabhair faoi deara go bhfuil 1 uair an chloig de Dhualgais Acadúla Ghaolmhara san áireamh cheana féin le gach íocaíocht ar uair an chloig theagaisc.</v>
      </c>
    </row>
    <row r="65" spans="2:4" ht="30">
      <c r="B65" s="111" t="s">
        <v>140</v>
      </c>
      <c r="C65" s="111" t="s">
        <v>141</v>
      </c>
      <c r="D65" s="111" t="str">
        <f>IF('Timesheet - Bileog ama'!$D$10=List!$B$3,C65,B65)</f>
        <v>Tabhair faoi deara: Ceartú Aistí - Ceartú chun críche aiseolais atá i gceist/ní bhaineann le marcanna scrúduithe</v>
      </c>
    </row>
    <row r="66" spans="2:4">
      <c r="B66" s="111" t="s">
        <v>142</v>
      </c>
      <c r="C66" s="111" t="s">
        <v>143</v>
      </c>
      <c r="D66" s="111" t="str">
        <f>IF('Timesheet - Bileog ama'!$D$10=List!$B$3,C66,B66)</f>
        <v>Cód Pá (Don Oifig amháin)</v>
      </c>
    </row>
    <row r="67" spans="2:4">
      <c r="B67" s="111" t="s">
        <v>144</v>
      </c>
      <c r="C67" s="111" t="s">
        <v>145</v>
      </c>
      <c r="D67" s="111" t="str">
        <f>IF('Timesheet - Bileog ama'!$D$10=List!$B$3,C67,B67)</f>
        <v>Cineál na hOibre</v>
      </c>
    </row>
    <row r="68" spans="2:4" ht="60">
      <c r="B68" s="111" t="s">
        <v>146</v>
      </c>
      <c r="C68" s="147" t="s">
        <v>147</v>
      </c>
      <c r="D68" s="111" t="str">
        <f>IF('Timesheet - Bileog ama'!$D$10=List!$B$3,C68,B68)</f>
        <v xml:space="preserve">Dáta na hOibre
LL-MM-BB
(Cuir isteach Dáta Amháin ar Gach Líne)                   
</v>
      </c>
    </row>
    <row r="69" spans="2:4">
      <c r="B69" s="111" t="s">
        <v>148</v>
      </c>
      <c r="C69" s="111" t="s">
        <v>149</v>
      </c>
      <c r="D69" s="111" t="str">
        <f>IF('Timesheet - Bileog ama'!$D$10=List!$B$3,C69,B69)</f>
        <v>Líon na nUaireanta a Oibríodh an Dáta sin</v>
      </c>
    </row>
    <row r="70" spans="2:4" ht="30">
      <c r="B70" s="111" t="s">
        <v>150</v>
      </c>
      <c r="C70" s="111" t="s">
        <v>151</v>
      </c>
      <c r="D70" s="111" t="str">
        <f>IF('Timesheet - Bileog ama'!$D$10=List!$B$3,C70,B70)</f>
        <v>Roghnach (Eolas breise do Bhainisteoirí i.e. Cóid na Modúl)</v>
      </c>
    </row>
    <row r="71" spans="2:4">
      <c r="B71" s="111" t="s">
        <v>152</v>
      </c>
      <c r="C71" s="147" t="s">
        <v>153</v>
      </c>
      <c r="D71" s="111" t="str">
        <f>IF('Timesheet - Bileog ama'!$D$10=List!$B$3,C71,B71)</f>
        <v>Ná cuir aon rud anseo</v>
      </c>
    </row>
    <row r="72" spans="2:4" ht="30">
      <c r="B72" s="111" t="s">
        <v>154</v>
      </c>
      <c r="C72" s="147" t="s">
        <v>155</v>
      </c>
      <c r="D72" s="111" t="str">
        <f>IF('Timesheet - Bileog ama'!$D$10=List!$B$3,C72,B72)</f>
        <v>Má líonadh cuid A agus B i gceart, téigh chuig Cineál na hOibre agus roghnaigh ón liosta anuas.</v>
      </c>
    </row>
    <row r="73" spans="2:4">
      <c r="B73" s="111" t="s">
        <v>156</v>
      </c>
      <c r="C73" s="147" t="s">
        <v>157</v>
      </c>
      <c r="D73" s="111" t="str">
        <f>IF('Timesheet - Bileog ama'!$D$10=List!$B$3,C73,B73)</f>
        <v>Roghnaigh Cineál na hOibre</v>
      </c>
    </row>
    <row r="74" spans="2:4" ht="30">
      <c r="B74" s="111" t="s">
        <v>158</v>
      </c>
      <c r="C74" s="147" t="s">
        <v>159</v>
      </c>
      <c r="D74" s="111" t="str">
        <f>IF('Timesheet - Bileog ama'!$D$10=List!$B$3,C74,B74)</f>
        <v xml:space="preserve">Tar éis duit Cuid A + B a líonadh: roghnaigh Cineál na hOibre ón liosta anuas anseo </v>
      </c>
    </row>
    <row r="75" spans="2:4">
      <c r="B75" s="111" t="s">
        <v>160</v>
      </c>
      <c r="C75" s="147" t="s">
        <v>161</v>
      </c>
      <c r="D75" s="111" t="str">
        <f>IF('Timesheet - Bileog ama'!$D$10=List!$B$3,C75,B75)</f>
        <v>Cineál na hOibre Neamhbhailí</v>
      </c>
    </row>
    <row r="76" spans="2:4">
      <c r="B76" s="111" t="s">
        <v>162</v>
      </c>
      <c r="C76" s="147" t="s">
        <v>163</v>
      </c>
      <c r="D76" s="111" t="str">
        <f>IF('Timesheet - Bileog ama'!$D$10=List!$B$3,C76,B76)</f>
        <v>Ní féidir leat ach Catagóir ‘Cineál na hOibre’ a roghnú ón Liosta Anuas.</v>
      </c>
    </row>
    <row r="77" spans="2:4">
      <c r="B77" s="111" t="s">
        <v>164</v>
      </c>
      <c r="C77" s="111" t="s">
        <v>165</v>
      </c>
      <c r="D77" s="111" t="str">
        <f>IF('Timesheet - Bileog ama'!$D$10=List!$B$3,C77,B77)</f>
        <v>Cuir isteach Dáta</v>
      </c>
    </row>
    <row r="78" spans="2:4">
      <c r="B78" s="111" t="s">
        <v>166</v>
      </c>
      <c r="C78" s="147" t="s">
        <v>167</v>
      </c>
      <c r="D78" s="111" t="str">
        <f>IF('Timesheet - Bileog ama'!$D$10=List!$B$3,C78,B78)</f>
        <v xml:space="preserve">Cuir isteach na dátaí beachta do na huaireanta oibre a rinne tú. </v>
      </c>
    </row>
    <row r="79" spans="2:4" ht="30">
      <c r="B79" s="111" t="s">
        <v>168</v>
      </c>
      <c r="C79" s="147" t="s">
        <v>169</v>
      </c>
      <c r="D79" s="111" t="str">
        <f>IF('Timesheet - Bileog ama'!$D$10=List!$B$3,C79,B79)</f>
        <v>Socrófar leis an eolas seo cad iad na ranníocaíochtaí ÁSPC atá le déanamh agat do shochair Leasa Shóisialaigh.</v>
      </c>
    </row>
    <row r="80" spans="2:4">
      <c r="B80" s="111" t="s">
        <v>170</v>
      </c>
      <c r="C80" s="147" t="s">
        <v>171</v>
      </c>
      <c r="D80" s="111" t="str">
        <f>IF('Timesheet - Bileog ama'!$D$10=List!$B$3,C80,B80)</f>
        <v>Ná cuir isteach raon dátaí</v>
      </c>
    </row>
    <row r="81" spans="2:4">
      <c r="B81" s="111" t="s">
        <v>172</v>
      </c>
      <c r="C81" s="147" t="s">
        <v>173</v>
      </c>
      <c r="D81" s="111" t="str">
        <f>IF('Timesheet - Bileog ama'!$D$10=List!$B$3,C81,B81)</f>
        <v>Ná cuir isteach dátaí amach anseo</v>
      </c>
    </row>
    <row r="82" spans="2:4">
      <c r="B82" s="111" t="s">
        <v>174</v>
      </c>
      <c r="C82" s="147" t="s">
        <v>175</v>
      </c>
      <c r="D82" s="111" t="str">
        <f>IF('Timesheet - Bileog ama'!$D$10=List!$B$3,C82,B82)</f>
        <v>Earráid</v>
      </c>
    </row>
    <row r="83" spans="2:4">
      <c r="B83" s="111" t="s">
        <v>176</v>
      </c>
      <c r="C83" s="147" t="s">
        <v>177</v>
      </c>
      <c r="D83" s="111" t="str">
        <f>IF('Timesheet - Bileog ama'!$D$10=List!$B$3,C83,B83)</f>
        <v>1. Formáid an Dáta LL-MMM-BB</v>
      </c>
    </row>
    <row r="84" spans="2:4">
      <c r="B84" s="111" t="s">
        <v>178</v>
      </c>
      <c r="C84" s="147" t="s">
        <v>179</v>
      </c>
      <c r="D84" s="111" t="str">
        <f>IF('Timesheet - Bileog ama'!$D$10=List!$B$3,C84,B84)</f>
        <v>2. Ní féidir dátaí amach anseo a chur isteach le haghaidh íocaíochta.</v>
      </c>
    </row>
    <row r="85" spans="2:4">
      <c r="B85" s="111" t="s">
        <v>180</v>
      </c>
      <c r="C85" s="147" t="s">
        <v>181</v>
      </c>
      <c r="D85" s="111" t="str">
        <f>IF('Timesheet - Bileog ama'!$D$10=List!$B$3,C85,B85)</f>
        <v>Cuir isteach líon na n-uaireanta a oibríodh</v>
      </c>
    </row>
    <row r="86" spans="2:4">
      <c r="B86" s="111" t="s">
        <v>182</v>
      </c>
      <c r="C86" s="147" t="s">
        <v>183</v>
      </c>
      <c r="D86" s="111" t="str">
        <f>IF('Timesheet - Bileog ama'!$D$10=List!$B$3,C86,B86)</f>
        <v>Ná cuir isteach ach uimhir (ná cuir aon téacs isteach) i.e. 4</v>
      </c>
    </row>
    <row r="87" spans="2:4">
      <c r="B87" s="111" t="s">
        <v>184</v>
      </c>
      <c r="C87" s="147" t="s">
        <v>185</v>
      </c>
      <c r="D87" s="111" t="str">
        <f>IF('Timesheet - Bileog ama'!$D$10=List!$B$3,C87,B87)</f>
        <v xml:space="preserve">Earráid: </v>
      </c>
    </row>
    <row r="88" spans="2:4">
      <c r="B88" s="111" t="s">
        <v>186</v>
      </c>
      <c r="C88" s="147" t="s">
        <v>187</v>
      </c>
      <c r="D88" s="111" t="str">
        <f>IF('Timesheet - Bileog ama'!$D$10=List!$B$3,C88,B88)</f>
        <v>***Ceartaigh an méid seo a leanas***</v>
      </c>
    </row>
    <row r="89" spans="2:4">
      <c r="B89" s="111" t="s">
        <v>188</v>
      </c>
      <c r="C89" s="147" t="s">
        <v>189</v>
      </c>
      <c r="D89" s="111" t="str">
        <f>IF('Timesheet - Bileog ama'!$D$10=List!$B$3,C89,B89)</f>
        <v>1. Líon Cuid A + B</v>
      </c>
    </row>
    <row r="90" spans="2:4">
      <c r="B90" s="111" t="s">
        <v>190</v>
      </c>
      <c r="C90" s="147" t="s">
        <v>191</v>
      </c>
      <c r="D90" s="111" t="str">
        <f>IF('Timesheet - Bileog ama'!$D$10=List!$B$3,C90,B90)</f>
        <v>2. Roghnaigh Cineál na hOibre</v>
      </c>
    </row>
    <row r="91" spans="2:4">
      <c r="B91" s="111" t="s">
        <v>192</v>
      </c>
      <c r="C91" s="147" t="s">
        <v>193</v>
      </c>
      <c r="D91" s="111" t="str">
        <f>IF('Timesheet - Bileog ama'!$D$10=List!$B$3,C91,B91)</f>
        <v>3. Cuir isteach dáta na hoibre</v>
      </c>
    </row>
    <row r="92" spans="2:4">
      <c r="B92" s="111" t="s">
        <v>194</v>
      </c>
      <c r="C92" s="147" t="s">
        <v>195</v>
      </c>
      <c r="D92" s="111" t="str">
        <f>IF('Timesheet - Bileog ama'!$D$10=List!$B$3,C92,B92)</f>
        <v>4. Ní féidir &gt;12 uair an chloig a chur isteach ar aon dáta amháin.</v>
      </c>
    </row>
    <row r="93" spans="2:4">
      <c r="B93" s="111" t="s">
        <v>196</v>
      </c>
      <c r="C93" s="111" t="s">
        <v>197</v>
      </c>
      <c r="D93" s="111" t="str">
        <f>IF('Timesheet - Bileog ama'!$D$10=List!$B$3,C93,B93)</f>
        <v>5. Cuir isteach líon na n-uaireanta (gan téacs)</v>
      </c>
    </row>
    <row r="94" spans="2:4">
      <c r="B94" s="111" t="s">
        <v>198</v>
      </c>
      <c r="C94" s="111" t="s">
        <v>199</v>
      </c>
      <c r="D94" s="111" t="str">
        <f>IF('Timesheet - Bileog ama'!$D$10=List!$B$3,C94,B94)</f>
        <v>Líon iomlán uaireanta a oibríodh</v>
      </c>
    </row>
    <row r="95" spans="2:4">
      <c r="B95" s="142" t="s">
        <v>200</v>
      </c>
      <c r="C95" s="142" t="s">
        <v>201</v>
      </c>
      <c r="D95" s="111" t="str">
        <f>IF('Timesheet - Bileog ama'!$D$10=List!$B$3,C95,B95)</f>
        <v>Cuid D: Eolas Achomair le hAthbhreithniú:</v>
      </c>
    </row>
    <row r="96" spans="2:4">
      <c r="B96" s="111" t="s">
        <v>202</v>
      </c>
      <c r="C96" s="111" t="s">
        <v>203</v>
      </c>
      <c r="D96" s="111" t="str">
        <f>IF('Timesheet - Bileog ama'!$D$10=List!$B$3,C96,B96)</f>
        <v>Ionad Costais</v>
      </c>
    </row>
    <row r="97" spans="2:5" ht="30">
      <c r="B97" s="111" t="s">
        <v>204</v>
      </c>
      <c r="C97" s="111" t="s">
        <v>205</v>
      </c>
      <c r="D97" s="111" t="str">
        <f>IF('Timesheet - Bileog ama'!$D$10=List!$B$3,C97,B97)</f>
        <v>Ní féidir an chuid seo a leasú. Aistreoidh na sonraí a cuireadh isteach i gcuid A, B &amp; C thuas chuig an gcuid seo lena n-athbhreithniú</v>
      </c>
    </row>
    <row r="98" spans="2:5">
      <c r="B98" s="111" t="s">
        <v>206</v>
      </c>
      <c r="C98" s="111" t="s">
        <v>207</v>
      </c>
      <c r="D98" s="111" t="str">
        <f>IF('Timesheet - Bileog ama'!$D$10=List!$B$3,C98,B98)</f>
        <v>Cód</v>
      </c>
    </row>
    <row r="99" spans="2:5">
      <c r="B99" s="111" t="s">
        <v>144</v>
      </c>
      <c r="C99" s="147" t="s">
        <v>208</v>
      </c>
      <c r="D99" s="111" t="str">
        <f>IF('Timesheet - Bileog ama'!$D$10=List!$B$3,C99,B99)</f>
        <v>Cineál na hOibre</v>
      </c>
    </row>
    <row r="100" spans="2:5">
      <c r="B100" s="111" t="s">
        <v>209</v>
      </c>
      <c r="C100" s="111" t="s">
        <v>210</v>
      </c>
      <c r="D100" s="111" t="str">
        <f>IF('Timesheet - Bileog ama'!$D$10=List!$B$3,C100,B100)</f>
        <v>Ráta san Uair</v>
      </c>
    </row>
    <row r="101" spans="2:5">
      <c r="B101" s="111" t="s">
        <v>198</v>
      </c>
      <c r="C101" s="111" t="s">
        <v>199</v>
      </c>
      <c r="D101" s="111" t="str">
        <f>IF('Timesheet - Bileog ama'!$D$10=List!$B$3,C101,B101)</f>
        <v>Líon iomlán uaireanta a oibríodh</v>
      </c>
    </row>
    <row r="102" spans="2:5">
      <c r="B102" s="111" t="s">
        <v>211</v>
      </c>
      <c r="C102" s="111" t="s">
        <v>212</v>
      </c>
      <c r="D102" s="111" t="str">
        <f>IF('Timesheet - Bileog ama'!$D$10=List!$B$3,C102,B102)</f>
        <v>Luach (Euro)</v>
      </c>
    </row>
    <row r="103" spans="2:5">
      <c r="B103" s="144" t="str">
        <f>Rates!G3</f>
        <v>Teaching Payment</v>
      </c>
      <c r="C103" s="144" t="s">
        <v>213</v>
      </c>
      <c r="D103" s="111" t="str">
        <f>IF('Timesheet - Bileog ama'!$D$10=List!$B$3,C103,B103)</f>
        <v>Íocaíocht Teagaisc</v>
      </c>
    </row>
    <row r="104" spans="2:5">
      <c r="B104" s="144" t="str">
        <f>Rates!G4</f>
        <v>Tutorial Payment</v>
      </c>
      <c r="C104" s="144" t="s">
        <v>214</v>
      </c>
      <c r="D104" s="111" t="str">
        <f>IF('Timesheet - Bileog ama'!$D$10=List!$B$3,C104,B104)</f>
        <v>Íocaíocht as Rang Teagaisc</v>
      </c>
    </row>
    <row r="105" spans="2:5">
      <c r="B105" s="255" t="str">
        <f>Rates!G5</f>
        <v>Laboratory Demonstration Payments</v>
      </c>
      <c r="C105" s="255" t="s">
        <v>215</v>
      </c>
      <c r="D105" s="111" t="str">
        <f>IF('Timesheet - Bileog ama'!$D$10=List!$B$3,C105,B105)</f>
        <v>Íocaíochtaí as Taispeántas Saotharlainne</v>
      </c>
    </row>
    <row r="106" spans="2:5">
      <c r="B106" s="144" t="str">
        <f>Rates!G6</f>
        <v>Teaching Associate Duties</v>
      </c>
      <c r="C106" s="144" t="s">
        <v>216</v>
      </c>
      <c r="D106" s="254" t="str">
        <f>IF('Timesheet - Bileog ama'!$D$10=List!$B$3,C106,B106)</f>
        <v>Dualgais an Chomhlaigh Teagaisc</v>
      </c>
      <c r="E106" s="245" t="s">
        <v>217</v>
      </c>
    </row>
    <row r="107" spans="2:5">
      <c r="B107" s="260" t="str">
        <f>Rates!G7</f>
        <v>Undergrad Demonstrators</v>
      </c>
      <c r="C107" s="260" t="s">
        <v>218</v>
      </c>
      <c r="D107" s="111" t="str">
        <f>IF('Timesheet - Bileog ama'!$D$10=List!$B$3,C107,B107)</f>
        <v>Taispeántóirí Fochéime</v>
      </c>
    </row>
    <row r="108" spans="2:5">
      <c r="B108" s="144" t="str">
        <f>Rates!G8</f>
        <v>Essay Corrections</v>
      </c>
      <c r="C108" s="144" t="s">
        <v>219</v>
      </c>
      <c r="D108" s="111" t="str">
        <f>IF('Timesheet - Bileog ama'!$D$10=List!$B$3,C108,B108)</f>
        <v>Ceartú Aistí</v>
      </c>
    </row>
    <row r="109" spans="2:5">
      <c r="B109" s="111" t="s">
        <v>220</v>
      </c>
      <c r="C109" s="111" t="s">
        <v>221</v>
      </c>
      <c r="D109" s="111" t="str">
        <f>IF('Timesheet - Bileog ama'!$D$10=List!$B$3,C109,B109)</f>
        <v>Iomlán</v>
      </c>
    </row>
    <row r="110" spans="2:5">
      <c r="B110" s="111" t="s">
        <v>222</v>
      </c>
      <c r="C110" s="111" t="s">
        <v>223</v>
      </c>
      <c r="D110" s="111" t="str">
        <f>IF('Timesheet - Bileog ama'!$D$10=List!$B$3,C110,B110)</f>
        <v>Teidlíocht ar Phá Saoire Bliantúla na bhFostaithe Páirtaimseartha (8%)</v>
      </c>
    </row>
    <row r="111" spans="2:5">
      <c r="B111" s="111" t="s">
        <v>224</v>
      </c>
      <c r="C111" s="111" t="s">
        <v>225</v>
      </c>
      <c r="D111" s="111" t="str">
        <f>IF('Timesheet - Bileog ama'!$D$10=List!$B$3,C111,B111)</f>
        <v>Móriomlán</v>
      </c>
    </row>
    <row r="112" spans="2:5">
      <c r="B112" s="111" t="s">
        <v>226</v>
      </c>
      <c r="C112" s="147" t="s">
        <v>227</v>
      </c>
      <c r="D112" s="111" t="str">
        <f>IF('Timesheet - Bileog ama'!$D$10=List!$B$3,C112,B112)</f>
        <v>Níl an Fhoireann Lánaimseartha ina theideal</v>
      </c>
    </row>
    <row r="113" spans="2:4" ht="45">
      <c r="B113" s="111" t="s">
        <v>228</v>
      </c>
      <c r="C113" s="147" t="s">
        <v>229</v>
      </c>
      <c r="D113" s="111" t="str">
        <f>IF('Timesheet - Bileog ama'!$D$10=List!$B$3,C113,B113)</f>
        <v>Níl an Fhoireann Lánaimseartha i dteideal pá saoire bliantúla mar go bhfaigheann siad an méid saoire atá ag dul dóibh lena gconradh lánaimseartha</v>
      </c>
    </row>
    <row r="114" spans="2:4">
      <c r="B114" s="142" t="s">
        <v>230</v>
      </c>
      <c r="C114" s="142" t="s">
        <v>231</v>
      </c>
      <c r="D114" s="111" t="str">
        <f>IF('Timesheet - Bileog ama'!$D$10=List!$B$3,C114,B114)</f>
        <v>Cuid E: Teidlíocht Saoire Poiblí na bhFostaithe Páirtaimseartha</v>
      </c>
    </row>
    <row r="115" spans="2:4" ht="45">
      <c r="B115" s="111" t="s">
        <v>232</v>
      </c>
      <c r="C115" s="111" t="s">
        <v>233</v>
      </c>
      <c r="D115" s="111" t="str">
        <f>IF('Timesheet - Bileog ama'!$D$10=List!$B$3,C115,B115)</f>
        <v xml:space="preserve">Ní mór do shínitheoir údaraithe na bileoige ama seo a chinntiú go bhfuil pá laethanta saoire poiblí san áireamh i gcás fostaithe páirtaimseartha más infheidhme. </v>
      </c>
    </row>
    <row r="116" spans="2:4" ht="90">
      <c r="B116" s="111" t="s">
        <v>234</v>
      </c>
      <c r="C116" s="147" t="s">
        <v>235</v>
      </c>
      <c r="D116" s="111" t="str">
        <f>IF('Timesheet - Bileog ama'!$D$10=List!$B$3,C116,B116)</f>
        <v>Bíonn fostaithe páirtaimseartha i dteideal pá laethanta saoire poiblí má bhí siad ag obair in Ollscoil na Gaillimhe ar feadh 40 uair an chloig, ar a laghad, sna 5 seachtaine roimh an lá saoire poiblí. 
(Ní mór na huaireanta ar fad a rinneadh roimh an lá saoire poiblí a chur isteach chuig an Bureau chun go bhféadfaidh an t-údaraitheoir an íocaíocht as lá saoire poiblí a cheadú.</v>
      </c>
    </row>
    <row r="117" spans="2:4" ht="30">
      <c r="B117" s="111" t="s">
        <v>236</v>
      </c>
      <c r="C117" s="111" t="s">
        <v>237</v>
      </c>
      <c r="D117" s="111" t="str">
        <f>IF('Timesheet - Bileog ama'!$D$10=List!$B$3,C117,B117)</f>
        <v xml:space="preserve">Féach na Treoracha leis an bhFoirm a Líonadh má tá cúnamh uait leis an íocaíocht cheart a ríomh </v>
      </c>
    </row>
    <row r="118" spans="2:4" ht="60">
      <c r="B118" s="111" t="s">
        <v>238</v>
      </c>
      <c r="C118" s="111" t="s">
        <v>239</v>
      </c>
      <c r="D118" s="111" t="str">
        <f>IF('Timesheet - Bileog ama'!$D$10=List!$B$3,C118,B118)</f>
        <v>Ríomhfaidh párolla an pá saoire poiblí más infheidhme. Ní mór don sealbhóir buiséid a chinntiú go gcuirtear na sonraí ar fáil sa rannán saoire poiblí (ná cuir isteach an luach mar go bhfuil sé seo le haghaidh úsáid Párolla).</v>
      </c>
    </row>
    <row r="119" spans="2:4">
      <c r="B119" s="111" t="s">
        <v>240</v>
      </c>
      <c r="C119" s="111" t="s">
        <v>241</v>
      </c>
      <c r="D119" s="111" t="str">
        <f>IF('Timesheet - Bileog ama'!$D$10=List!$B$3,C119,B119)</f>
        <v>Roghnaigh an Lá Saoire Poiblí a bhfuil íocaíocht ag dul as</v>
      </c>
    </row>
    <row r="120" spans="2:4">
      <c r="B120" s="111" t="s">
        <v>242</v>
      </c>
      <c r="C120" s="147" t="s">
        <v>243</v>
      </c>
      <c r="D120" s="111" t="str">
        <f>IF('Timesheet - Bileog ama'!$D$10=List!$B$3,C120,B120)</f>
        <v>An raibh an fostaí le bheith ag obair ar an lá seo</v>
      </c>
    </row>
    <row r="121" spans="2:4">
      <c r="B121" s="111" t="s">
        <v>3</v>
      </c>
      <c r="C121" s="111" t="s">
        <v>10</v>
      </c>
      <c r="D121" s="111" t="str">
        <f>IF('Timesheet - Bileog ama'!$D$10=List!$B$3,C121,B121)</f>
        <v>Roghnaigh ón liosta anuas</v>
      </c>
    </row>
    <row r="122" spans="2:4">
      <c r="B122" s="111" t="s">
        <v>244</v>
      </c>
      <c r="C122" s="147" t="s">
        <v>245</v>
      </c>
      <c r="D122" s="111" t="str">
        <f>IF('Timesheet - Bileog ama'!$D$10=List!$B$3,C122,B122)</f>
        <v>Tá</v>
      </c>
    </row>
    <row r="123" spans="2:4">
      <c r="B123" s="111" t="s">
        <v>246</v>
      </c>
      <c r="C123" s="147" t="s">
        <v>247</v>
      </c>
      <c r="D123" s="111" t="str">
        <f>IF('Timesheet - Bileog ama'!$D$10=List!$B$3,C123,B123)</f>
        <v>Níl</v>
      </c>
    </row>
    <row r="124" spans="2:4" ht="30">
      <c r="B124" s="111" t="s">
        <v>248</v>
      </c>
      <c r="C124" s="147" t="s">
        <v>249</v>
      </c>
      <c r="D124" s="111" t="str">
        <f>IF('Timesheet - Bileog ama'!$D$10=List!$B$3,C124,B124)</f>
        <v>Le haghaidh Úsáide Párolla - 
Luach (Euro)</v>
      </c>
    </row>
    <row r="125" spans="2:4">
      <c r="B125" s="111" t="s">
        <v>250</v>
      </c>
      <c r="C125" s="111" t="s">
        <v>251</v>
      </c>
      <c r="D125" s="111" t="str">
        <f>IF('Timesheet - Bileog ama'!$D$10=List!$B$3,C125,B125)</f>
        <v>Pá Laethanta Saoire Poiblí (má táthar ina theideal)</v>
      </c>
    </row>
    <row r="126" spans="2:4">
      <c r="B126" s="111" t="s">
        <v>252</v>
      </c>
      <c r="C126" s="147" t="s">
        <v>253</v>
      </c>
      <c r="D126" s="111" t="str">
        <f>IF('Timesheet - Bileog ama'!$D$10=List!$B$3,C126,B126)</f>
        <v>Cuir luach isteach anseo más infheidhme</v>
      </c>
    </row>
    <row r="127" spans="2:4" ht="45">
      <c r="B127" s="111" t="s">
        <v>254</v>
      </c>
      <c r="C127" s="147" t="s">
        <v>255</v>
      </c>
      <c r="D127" s="111" t="str">
        <f>IF('Timesheet - Bileog ama'!$D$10=List!$B$3,C127,B127)</f>
        <v>Má cheadaíonn an sealbhóir buiséid an t-iarratas ar íocaíocht saoire poiblí ar an bhfoirm seo, féadfaidh an párolla an luach a iontráil tar éis don bhileog ama a bheith ceadaithe</v>
      </c>
    </row>
    <row r="128" spans="2:4">
      <c r="B128" s="111" t="s">
        <v>256</v>
      </c>
      <c r="C128" s="111" t="s">
        <v>257</v>
      </c>
      <c r="D128" s="111" t="str">
        <f>IF('Timesheet - Bileog ama'!$D$10=List!$B$3,C128,B128)</f>
        <v>Níl i dteideal pá saoire poiblí</v>
      </c>
    </row>
    <row r="129" spans="2:6">
      <c r="B129" s="144" t="s">
        <v>4</v>
      </c>
      <c r="C129" s="144" t="s">
        <v>258</v>
      </c>
      <c r="D129" s="111" t="str">
        <f>IF('Timesheet - Bileog ama'!$D$10=List!$B$3,C129,B129)</f>
        <v>Roghnaigh Lá Saoire Poiblí ón liosta anuas</v>
      </c>
      <c r="E129" s="108" t="e">
        <f>IF('Timesheet - Bileog ama'!#REF!=List!$E$48,D128,D129)</f>
        <v>#REF!</v>
      </c>
    </row>
    <row r="130" spans="2:6">
      <c r="B130" s="144" t="s">
        <v>259</v>
      </c>
      <c r="C130" s="144" t="s">
        <v>260</v>
      </c>
      <c r="D130" s="111" t="str">
        <f>IF('Timesheet - Bileog ama'!$D$10=List!$B$3,C130,B130)</f>
        <v>An Luan deiridh i nDeireadh Fómhair 2024</v>
      </c>
      <c r="E130" s="108" t="e">
        <f>IF('Timesheet - Bileog ama'!#REF!=List!$E$48,D128,D130)</f>
        <v>#REF!</v>
      </c>
      <c r="F130" s="169">
        <v>45229</v>
      </c>
    </row>
    <row r="131" spans="2:6">
      <c r="B131" s="144" t="s">
        <v>261</v>
      </c>
      <c r="C131" s="144" t="s">
        <v>262</v>
      </c>
      <c r="D131" s="111" t="str">
        <f>IF('Timesheet - Bileog ama'!$D$10=List!$B$3,C131,B131)</f>
        <v>Lá Nollag (25 Nollaig) 2024</v>
      </c>
      <c r="E131" s="108" t="e">
        <f>IF('Timesheet - Bileog ama'!#REF!=List!$E$48,D128,D131)</f>
        <v>#REF!</v>
      </c>
      <c r="F131" s="169">
        <v>45285</v>
      </c>
    </row>
    <row r="132" spans="2:6">
      <c r="B132" s="144" t="s">
        <v>263</v>
      </c>
      <c r="C132" s="144" t="s">
        <v>264</v>
      </c>
      <c r="D132" s="111" t="str">
        <f>IF('Timesheet - Bileog ama'!$D$10=List!$B$3,C132,B132)</f>
        <v>Lá Fhéile Stiofáin (26 Nollaig) 2024</v>
      </c>
      <c r="E132" s="108" t="e">
        <f>IF('Timesheet - Bileog ama'!#REF!=List!$E$48,D128,D132)</f>
        <v>#REF!</v>
      </c>
      <c r="F132" s="169">
        <v>45286</v>
      </c>
    </row>
    <row r="133" spans="2:6">
      <c r="B133" s="144" t="s">
        <v>265</v>
      </c>
      <c r="C133" s="144" t="s">
        <v>266</v>
      </c>
      <c r="D133" s="111" t="str">
        <f>IF('Timesheet - Bileog ama'!$D$10=List!$B$3,C133,B133)</f>
        <v>Lá Caille (1 Eanáir) 2025</v>
      </c>
      <c r="E133" s="108" t="e">
        <f>IF('Timesheet - Bileog ama'!#REF!=List!$E$48,D132,D133)</f>
        <v>#REF!</v>
      </c>
      <c r="F133" s="169"/>
    </row>
    <row r="134" spans="2:6">
      <c r="B134" s="144" t="s">
        <v>267</v>
      </c>
      <c r="C134" s="144" t="s">
        <v>268</v>
      </c>
      <c r="D134" s="111" t="str">
        <f>IF('Timesheet - Bileog ama'!$D$10=List!$B$3,C134,B134)</f>
        <v>An chéad Luan i bhFeabhra 2025</v>
      </c>
      <c r="E134" s="108" t="e">
        <f>IF('Timesheet - Bileog ama'!#REF!=List!$E$48,#REF!,D134)</f>
        <v>#REF!</v>
      </c>
      <c r="F134" s="169"/>
    </row>
    <row r="135" spans="2:6">
      <c r="B135" s="144" t="s">
        <v>269</v>
      </c>
      <c r="C135" s="144" t="s">
        <v>270</v>
      </c>
      <c r="D135" s="111" t="str">
        <f>IF('Timesheet - Bileog ama'!$D$10=List!$B$3,C135,B135)</f>
        <v>Lá Fhéile Pádraig (17 Márta) 2025</v>
      </c>
      <c r="E135" s="108" t="e">
        <f>IF('Timesheet - Bileog ama'!#REF!=List!$E$48,D132,D135)</f>
        <v>#REF!</v>
      </c>
      <c r="F135" s="169"/>
    </row>
    <row r="136" spans="2:6">
      <c r="B136" s="144" t="s">
        <v>271</v>
      </c>
      <c r="C136" s="144" t="s">
        <v>272</v>
      </c>
      <c r="D136" s="111" t="str">
        <f>IF('Timesheet - Bileog ama'!$D$10=List!$B$3,C136,B136)</f>
        <v>Luan Cásca 2025</v>
      </c>
      <c r="E136" s="108" t="e">
        <f>IF('Timesheet - Bileog ama'!#REF!=List!$E$48,D132,D136)</f>
        <v>#REF!</v>
      </c>
      <c r="F136" s="169"/>
    </row>
    <row r="137" spans="2:6">
      <c r="B137" s="144" t="s">
        <v>273</v>
      </c>
      <c r="C137" s="144" t="s">
        <v>274</v>
      </c>
      <c r="D137" s="111" t="str">
        <f>IF('Timesheet - Bileog ama'!$D$10=List!$B$3,C137,B137)</f>
        <v>An chéad Luan i mí na Bealtaine 2025</v>
      </c>
      <c r="E137" s="108" t="e">
        <f>IF('Timesheet - Bileog ama'!#REF!=List!$E$48,D132,D137)</f>
        <v>#REF!</v>
      </c>
      <c r="F137" s="169"/>
    </row>
    <row r="138" spans="2:6">
      <c r="B138" s="144" t="s">
        <v>275</v>
      </c>
      <c r="C138" s="144" t="s">
        <v>276</v>
      </c>
      <c r="D138" s="111" t="str">
        <f>IF('Timesheet - Bileog ama'!$D$10=List!$B$3,C138,B138)</f>
        <v>An chéad Luan i mí an Mheithimh 2025</v>
      </c>
      <c r="E138" s="108" t="e">
        <f>IF('Timesheet - Bileog ama'!#REF!=List!$E$48,D132,D138)</f>
        <v>#REF!</v>
      </c>
      <c r="F138" s="169"/>
    </row>
    <row r="139" spans="2:6">
      <c r="B139" s="144" t="s">
        <v>277</v>
      </c>
      <c r="C139" s="144" t="s">
        <v>278</v>
      </c>
      <c r="D139" s="111" t="str">
        <f>IF('Timesheet - Bileog ama'!$D$10=List!$B$3,C139,B139)</f>
        <v>An chéad Luan i mí Lúnasa 2025</v>
      </c>
      <c r="E139" s="108" t="e">
        <f>IF('Timesheet - Bileog ama'!#REF!=List!$E$48,D132,D139)</f>
        <v>#REF!</v>
      </c>
      <c r="F139" s="169"/>
    </row>
    <row r="140" spans="2:6">
      <c r="B140" s="144" t="s">
        <v>279</v>
      </c>
      <c r="C140" s="144" t="s">
        <v>280</v>
      </c>
      <c r="D140" s="111" t="str">
        <f>IF('Timesheet - Bileog ama'!$D$10=List!$B$3,C140,B140)</f>
        <v>An Luan deiridh i nDeireadh Fómhair 2025</v>
      </c>
      <c r="E140" s="108" t="e">
        <f>IF('Timesheet - Bileog ama'!#REF!=List!$E$48,D132,D140)</f>
        <v>#REF!</v>
      </c>
      <c r="F140" s="169"/>
    </row>
    <row r="141" spans="2:6">
      <c r="B141" s="144" t="s">
        <v>281</v>
      </c>
      <c r="C141" s="144" t="s">
        <v>282</v>
      </c>
      <c r="D141" s="111" t="str">
        <f>IF('Timesheet - Bileog ama'!$D$10=List!$B$3,C141,B141)</f>
        <v>Lá Nollag (25 Nollaig) 2025</v>
      </c>
      <c r="E141" s="108" t="e">
        <f>IF('Timesheet - Bileog ama'!#REF!=List!$E$48,D132,D141)</f>
        <v>#REF!</v>
      </c>
      <c r="F141" s="169"/>
    </row>
    <row r="142" spans="2:6">
      <c r="B142" s="144" t="s">
        <v>283</v>
      </c>
      <c r="C142" s="144" t="s">
        <v>284</v>
      </c>
      <c r="D142" s="111" t="str">
        <f>IF('Timesheet - Bileog ama'!$D$10=List!$B$3,C142,B142)</f>
        <v>Lá Fhéile Stiofáin (26 Nollaig) 2025</v>
      </c>
      <c r="E142" s="108" t="e">
        <f>IF('Timesheet - Bileog ama'!#REF!=List!$E$48,D132,D142)</f>
        <v>#REF!</v>
      </c>
      <c r="F142" s="169"/>
    </row>
    <row r="143" spans="2:6" ht="30">
      <c r="B143" s="142" t="s">
        <v>285</v>
      </c>
      <c r="C143" s="142" t="s">
        <v>286</v>
      </c>
      <c r="D143" s="111" t="str">
        <f>IF('Timesheet - Bileog ama'!$D$10=List!$B$3,C143,B143)</f>
        <v>Cuid F: Údarú - Líon an chuid seo &amp; cinntigh go bhfuil an bhileog ama próiseáilte mar is ceart</v>
      </c>
    </row>
    <row r="144" spans="2:6" ht="45">
      <c r="B144" s="111" t="s">
        <v>287</v>
      </c>
      <c r="C144" s="111" t="s">
        <v>288</v>
      </c>
      <c r="D144" s="111" t="str">
        <f>IF('Timesheet - Bileog ama'!$D$10=List!$B$3,C144,B144)</f>
        <v xml:space="preserve">Ní mheasfar go mbeidh an bhileog ama ceadaithe mura mbeidh cuid F líonta agus mura seoltar an bhileog ama ó rphost an tsealbhóra Buiséid / an toscaire údaraithe (ní ghlacfar le seoladh rphoist ginearálta). </v>
      </c>
    </row>
    <row r="145" spans="2:4" ht="30">
      <c r="B145" s="111" t="s">
        <v>289</v>
      </c>
      <c r="C145" s="111" t="s">
        <v>290</v>
      </c>
      <c r="D145" s="111" t="str">
        <f>IF('Timesheet - Bileog ama'!$D$10=List!$B$3,C145,B145)</f>
        <v>Ní féidir ach 3 Bhileog Ama ar a mhéad a Údarú ar aon ríomhphost amháin.</v>
      </c>
    </row>
    <row r="146" spans="2:4" ht="75">
      <c r="B146" s="111" t="s">
        <v>291</v>
      </c>
      <c r="C146" s="111" t="s">
        <v>292</v>
      </c>
      <c r="D146" s="111" t="str">
        <f>IF('Timesheet - Bileog ama'!$D$10=List!$B$3,C146,B146)</f>
        <v>Ceadú faoi dhó: Ná seol an bhileog ama seo ar rphost níos mó ná uair amháin mura ndiúltaíonn an Bureau an bhunbhileog ama agus go bhfuil leasuithe le déanamh uirthi. 
Is faoi na húdaraitheoirí a chinntiú nach ndéanfar an íocaíocht faoi dhó.</v>
      </c>
    </row>
    <row r="147" spans="2:4" ht="105">
      <c r="B147" s="111" t="s">
        <v>293</v>
      </c>
      <c r="C147" s="111" t="s">
        <v>294</v>
      </c>
      <c r="D147" s="111" t="str">
        <f>IF('Timesheet - Bileog ama'!$D$10=List!$B$3,C147,B147)</f>
        <v>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v>
      </c>
    </row>
    <row r="148" spans="2:4" ht="30">
      <c r="B148" s="111" t="s">
        <v>295</v>
      </c>
      <c r="C148" s="111" t="s">
        <v>296</v>
      </c>
      <c r="D148" s="111" t="str">
        <f>IF('Timesheet - Bileog ama'!$D$10=List!$B$3,C148,B148)</f>
        <v>Ceisteanna: Féach an táb “Treoracha leis an bhFoirm a Líonadh” chun teacht ar na teagmhálaithe cuí.</v>
      </c>
    </row>
    <row r="149" spans="2:4">
      <c r="B149" s="113" t="s">
        <v>297</v>
      </c>
      <c r="C149" s="113" t="s">
        <v>298</v>
      </c>
      <c r="D149" s="111" t="str">
        <f>IF('Timesheet - Bileog ama'!$D$10=List!$B$3,C149,B149)</f>
        <v>Ceadaím an bhileog ama seo agus dearbhaím an méid seo a leanas:</v>
      </c>
    </row>
    <row r="150" spans="2:4" ht="75">
      <c r="B150" s="111" t="s">
        <v>299</v>
      </c>
      <c r="C150" s="111" t="s">
        <v>300</v>
      </c>
      <c r="D150" s="111" t="str">
        <f>IF('Timesheet - Bileog ama'!$D$10=List!$B$3,C150,B150)</f>
        <v xml:space="preserve">Tá Conradh do na huaireanta agus na dátaí a liostaítear thuas curtha chuig an Oifig AD agus fuarthas rphost ón oifig AD chun a dhearbhú gur bileoga ama seachas tuarastal míosúil an próiseas íocaíochta a bheidh ann. Seiceáil an comhfhreagras seo mar go bhfuil an modh íocaíochta luaite go soiléir ann.        </v>
      </c>
    </row>
    <row r="151" spans="2:4" ht="30">
      <c r="B151" s="111" t="s">
        <v>301</v>
      </c>
      <c r="C151" s="147" t="s">
        <v>302</v>
      </c>
      <c r="D151" s="111" t="str">
        <f>IF('Timesheet - Bileog ama'!$D$10=List!$B$3,C151,B151)</f>
        <v xml:space="preserve">Is ionann an Costionad a cuireadh isteach thíos agus an ceann atá sa chonradh. </v>
      </c>
    </row>
    <row r="152" spans="2:4" ht="30">
      <c r="B152" s="111" t="s">
        <v>303</v>
      </c>
      <c r="C152" s="111" t="s">
        <v>304</v>
      </c>
      <c r="D152" s="111" t="str">
        <f>IF('Timesheet - Bileog ama'!$D$10=List!$B$3,C152,B152)</f>
        <v>Tá an ráta san uair a liostaítear i gCuid D ag teacht leis an gconradh sínithe.</v>
      </c>
    </row>
    <row r="153" spans="2:4">
      <c r="B153" s="111" t="s">
        <v>305</v>
      </c>
      <c r="C153" s="111" t="s">
        <v>306</v>
      </c>
      <c r="D153" s="111" t="str">
        <f>IF('Timesheet - Bileog ama'!$D$10=List!$B$3,C153,B153)</f>
        <v>Líonadh an bhileog ama ar fad i gceart.</v>
      </c>
    </row>
    <row r="154" spans="2:4">
      <c r="B154" s="111" t="s">
        <v>307</v>
      </c>
      <c r="C154" s="147" t="s">
        <v>308</v>
      </c>
      <c r="D154" s="111" t="str">
        <f>IF('Timesheet - Bileog ama'!$D$10=List!$B$3,C154,B154)</f>
        <v>An Costionad atá luaite sa chonradh</v>
      </c>
    </row>
    <row r="155" spans="2:4">
      <c r="B155" s="111" t="s">
        <v>309</v>
      </c>
      <c r="C155" s="111" t="s">
        <v>310</v>
      </c>
      <c r="D155" s="111" t="str">
        <f>IF('Timesheet - Bileog ama'!$D$10=List!$B$3,C155,B155)</f>
        <v>Ainm Shealbhóir an Bhuiséid</v>
      </c>
    </row>
    <row r="156" spans="2:4" ht="30">
      <c r="B156" s="111" t="s">
        <v>311</v>
      </c>
      <c r="C156" s="111" t="s">
        <v>312</v>
      </c>
      <c r="D156" s="111" t="str">
        <f>IF('Timesheet - Bileog ama'!$D$10=List!$B$3,C156,B156)</f>
        <v>Ainm an Údaraitheora don bhileog ama murab é/í sealbhóir an bhuiséid é/í</v>
      </c>
    </row>
    <row r="157" spans="2:4">
      <c r="B157" s="111" t="s">
        <v>313</v>
      </c>
      <c r="C157" s="111" t="s">
        <v>314</v>
      </c>
      <c r="D157" s="111" t="str">
        <f>IF('Timesheet - Bileog ama'!$D$10=List!$B$3,C157,B157)</f>
        <v>Dáta Údaraithe</v>
      </c>
    </row>
    <row r="158" spans="2:4" ht="30">
      <c r="B158" s="111" t="s">
        <v>315</v>
      </c>
      <c r="C158" s="111" t="s">
        <v>316</v>
      </c>
      <c r="D158" s="111" t="str">
        <f>IF('Timesheet - Bileog ama'!$D$10=List!$B$3,C158,B158)</f>
        <v xml:space="preserve">Sealbhóir Buiséid/Údaraitheoir: Seol an bhileog ama seo lena phróiseáil chuig </v>
      </c>
    </row>
    <row r="159" spans="2:4">
      <c r="B159" s="111" t="s">
        <v>317</v>
      </c>
      <c r="C159" s="111" t="s">
        <v>318</v>
      </c>
      <c r="D159" s="111" t="str">
        <f>IF('Timesheet - Bileog ama'!$D$10=List!$B$3,C159,B159)</f>
        <v>Naisc úsáideacha do bhainisteoirí</v>
      </c>
    </row>
    <row r="160" spans="2:4">
      <c r="B160" s="111" t="s">
        <v>319</v>
      </c>
      <c r="C160" s="111" t="s">
        <v>320</v>
      </c>
      <c r="D160" s="111" t="str">
        <f>IF('Timesheet - Bileog ama'!$D$10=List!$B$3,C160,B160)</f>
        <v>Láithreán gréasáin AD</v>
      </c>
    </row>
    <row r="161" spans="2:5">
      <c r="B161" s="111" t="s">
        <v>5</v>
      </c>
      <c r="C161" s="111" t="s">
        <v>321</v>
      </c>
      <c r="D161" s="111" t="str">
        <f>IF('Timesheet - Bileog ama'!$D$10=List!$B$3,C161,B161)</f>
        <v>Láithreán gréasáin párolla</v>
      </c>
    </row>
    <row r="162" spans="2:5">
      <c r="B162" s="142" t="s">
        <v>322</v>
      </c>
      <c r="C162" s="142" t="s">
        <v>323</v>
      </c>
      <c r="D162" s="142" t="str">
        <f>IF('Timesheet - Bileog ama'!$D$10=List!$B$3,C162,B162)</f>
        <v>Treoracha leis an bhFoirm a Líonadh</v>
      </c>
    </row>
    <row r="163" spans="2:5">
      <c r="B163" s="124" t="s">
        <v>324</v>
      </c>
      <c r="C163" s="124" t="s">
        <v>325</v>
      </c>
      <c r="D163" s="111" t="str">
        <f>IF('Timesheet - Bileog ama'!$D$10=List!$B$3,C163,B163)</f>
        <v>Polasaí maidir le Foireann Teagaisc a íoctar de réir na hUaire a fhostú</v>
      </c>
    </row>
    <row r="164" spans="2:5">
      <c r="B164" s="151" t="s">
        <v>326</v>
      </c>
      <c r="C164" s="151" t="s">
        <v>327</v>
      </c>
      <c r="D164" s="111" t="str">
        <f>IF('Timesheet - Bileog ama'!$D$10=List!$B$3,C164,B164)</f>
        <v>Próiseas Earcaíochta Foirne Tacaíochta Múinteoireachta</v>
      </c>
    </row>
    <row r="165" spans="2:5">
      <c r="B165" s="124" t="s">
        <v>328</v>
      </c>
      <c r="C165" s="124" t="s">
        <v>329</v>
      </c>
      <c r="D165" s="111" t="str">
        <f>IF('Timesheet - Bileog ama'!$D$10=List!$B$3,C165,B165)</f>
        <v>Seicliosta don fhostaí/éilitheoir (Cuid A go Cuid C)</v>
      </c>
    </row>
    <row r="166" spans="2:5" ht="60">
      <c r="B166" s="125" t="s">
        <v>330</v>
      </c>
      <c r="C166" s="125" t="s">
        <v>331</v>
      </c>
      <c r="D166" s="111" t="str">
        <f>IF('Timesheet - Bileog ama'!$D$10=List!$B$3,C166,B166)</f>
        <v>Tá bailíochtuithe socraithe ar an bhfoirm, mar sin má fhaigheann tú teachtaireacht earráide ciallaíonn sin go bhfuil earráidí ann agus ba cheart go gcabhródh an teachtaireacht a thagann aníos leat an fhadhb a réiteach</v>
      </c>
    </row>
    <row r="167" spans="2:5" ht="30">
      <c r="B167" s="125" t="s">
        <v>332</v>
      </c>
      <c r="C167" s="125" t="s">
        <v>333</v>
      </c>
      <c r="D167" s="111" t="str">
        <f>IF('Timesheet - Bileog ama'!$D$10=List!$B$3,C167,B167)</f>
        <v>Gheobhaidh tú amach sa chuid seo an é seo an próiseas íocaíochta ceart agus tabharfar soiléiriú ann ar an bpróiseas ceart</v>
      </c>
    </row>
    <row r="168" spans="2:5" ht="60">
      <c r="B168" s="126" t="s">
        <v>334</v>
      </c>
      <c r="C168" s="126" t="s">
        <v>335</v>
      </c>
      <c r="D168" s="111" t="str">
        <f>IF('Timesheet - Bileog ama'!$D$10=List!$B$3,C168,B168)</f>
        <v>(1) &amp; (2) - Ní mór conradh ceadaithe a chur chuig an Oifig AD sula gcuirtear tús leis an bhfostaíocht. Bíodh dáta na hoibre, na huaireanta agus an costionad atá luaite ar an mbileog ama ag teacht leis na sonraí conartha a cuireadh chuig an Oifig AD.</v>
      </c>
    </row>
    <row r="169" spans="2:5" ht="105">
      <c r="B169" s="127" t="s">
        <v>336</v>
      </c>
      <c r="C169" s="127" t="s">
        <v>337</v>
      </c>
      <c r="D169" s="111" t="str">
        <f>IF('Timesheet - Bileog ama'!$D$10=List!$B$3,C169,B169)</f>
        <v>(3) Ar íocadh thú ar ráta na foirne teagaisc a íoctar de réir na huaire ar feadh dhá bhliain nó níos faide ná sin?  Féach an míniú ar an mbileog oibre faoi “Eolas faoin ráta”. Is é an freagra a roghnaíonn tú ar an gceist seo a chinnfidh an ráta in aghaidh na huaire a gheobhaidh tú i gcuid C thíos agus caithfidh sé a bheith mar an gcéanna leis an ráta a aontaíodh i do chonradh. Ní mór duit do chonradh a sheiceáil lena chinntiú gurb é an ráta céanna é.</v>
      </c>
      <c r="E169" s="108" t="s">
        <v>338</v>
      </c>
    </row>
    <row r="170" spans="2:5" ht="105">
      <c r="B170" s="126" t="s">
        <v>339</v>
      </c>
      <c r="C170" s="126" t="s">
        <v>340</v>
      </c>
      <c r="D170" s="111" t="str">
        <f>IF('Timesheet - Bileog ama'!$D$10=List!$B$3,C170,B170)</f>
        <v>(3) An raibh tú fostaithe go lánaimseartha in Ollscoil na Gaillimhe sa tréimhse ina ndearnadh an obair theagaisc seo?: Ní mór don Údaraitheoir agus don Éilitheoir a chinntiú go roghnaíonn siad an stádas fostaíochta ceart atá ábhartha don tréimhse oibre a bhfuiltear ag déanamh éilimh ina leith. Níl comhaltaí foirne a bhfuil conradh lánaimseartha nó comhchonarthaí acu ar fiú 1 FTE san iomlán iad i dteideal na híocaíochta saoire bliantúla 8%.</v>
      </c>
    </row>
    <row r="171" spans="2:5" ht="45">
      <c r="B171" s="126" t="s">
        <v>341</v>
      </c>
      <c r="C171" s="247" t="s">
        <v>342</v>
      </c>
      <c r="D171" s="111" t="str">
        <f>IF('Timesheet - Bileog ama'!$D$10=List!$B$3,C171,B171)</f>
        <v>(4) Ainm: Ní mór duit d’ainm agus do shloinne a chur isteach chun go bhféadfar a dheimhniú gur ionann an Uimhir Aitheantais Foirne agus an t-ainm ar an gcóras párolla</v>
      </c>
    </row>
    <row r="172" spans="2:5" ht="75">
      <c r="B172" s="126" t="s">
        <v>343</v>
      </c>
      <c r="C172" s="247" t="s">
        <v>344</v>
      </c>
      <c r="D172" s="111" t="str">
        <f>IF('Timesheet - Bileog ama'!$D$10=List!$B$3,C172,B172)</f>
        <v>(5) Uimhir Foirne / Phárolla: Más fostaí nua thú tabharfar an uimhir seo duit i ndiaidh duit a bheith socraithe ag an Oifig AD. Nó is féidir an uimhir seo a fheiceáil ar do dhuillín pá nó ar an ráiteas bainc ón uair dheiridh a íocadh thú. Má thugann tú uimhir mhícheart tá baol ann go bhfaighidh fostaí eile d’íocaíocht.</v>
      </c>
    </row>
    <row r="173" spans="2:5" ht="30">
      <c r="B173" s="125" t="s">
        <v>345</v>
      </c>
      <c r="C173" s="125" t="s">
        <v>346</v>
      </c>
      <c r="D173" s="111" t="str">
        <f>IF('Timesheet - Bileog ama'!$D$10=List!$B$3,C173,B173)</f>
        <v>Ní mór 1-3 a líonadh ina n-iomláine ionas gur féidir leis an eolas achomair i gCuid D an íocaíocht a áireamh</v>
      </c>
    </row>
    <row r="174" spans="2:5" ht="45">
      <c r="B174" s="128" t="s">
        <v>347</v>
      </c>
      <c r="C174" s="128" t="s">
        <v>348</v>
      </c>
      <c r="D174" s="111" t="str">
        <f>IF('Timesheet - Bileog ama'!$D$10=List!$B$3,C174,B174)</f>
        <v>(1) Cineál na hOibre: Ní mór duit an cineál cuí oibre ar a n-íocfar thú a roghnú ón liosta anuas. Ná húsáid an fhoirm seo mura bhfuil cineál na hoibre ar an liosta.</v>
      </c>
    </row>
    <row r="175" spans="2:5" ht="60">
      <c r="B175" s="126" t="s">
        <v>349</v>
      </c>
      <c r="C175" s="126" t="s">
        <v>350</v>
      </c>
      <c r="D175" s="111" t="str">
        <f>IF('Timesheet - Bileog ama'!$D$10=List!$B$3,C175,B175)</f>
        <v>(2) Dáta na hoibre (Cuir dáta amháin isteach - SEACHAS RÉIMSE DÁTAÍ): Ní mór dáta amháin a chur isteach ar gach líne le cinntiú go bhfaighidh an t-éilitheoir na seachtainí ÁSPC a bhfuil sé/sí ina dteideal chun críche sochair leasa shóisialaigh (féach an nasc ÁSPC thíos)</v>
      </c>
    </row>
    <row r="176" spans="2:5" ht="30">
      <c r="B176" s="129" t="s">
        <v>351</v>
      </c>
      <c r="C176" s="129" t="s">
        <v>352</v>
      </c>
      <c r="D176" s="111" t="str">
        <f>IF('Timesheet - Bileog ama'!$D$10=List!$B$3,C176,B176)</f>
        <v>http://www.welfare.ie/en/Pages/PRSI---Pay-Related-Social-Insurance---Contributions-and-Clas.aspx</v>
      </c>
    </row>
    <row r="177" spans="2:4" ht="60">
      <c r="B177" s="126" t="s">
        <v>353</v>
      </c>
      <c r="C177" s="126" t="s">
        <v>354</v>
      </c>
      <c r="D177" s="111" t="str">
        <f>IF('Timesheet - Bileog ama'!$D$10=List!$B$3,C177,B177)</f>
        <v>(3) Líon na n-uaireanta a oibríodh an dáta sin: Cuir isteach líon na n-uaireanta a oibríodh ar gach dáta. Ní féidir le líon iomlán na n-uaireanta a bhfuil éileamh á dhéanamh ina leith líon na n-uaireanta sa chonradh sínithe a cuireadh ar fáil don Oifig AD a shárú</v>
      </c>
    </row>
    <row r="178" spans="2:4" ht="30">
      <c r="B178" s="130" t="s">
        <v>355</v>
      </c>
      <c r="C178" s="130" t="s">
        <v>356</v>
      </c>
      <c r="D178" s="111" t="str">
        <f>IF('Timesheet - Bileog ama'!$D$10=List!$B$3,C178,B178)</f>
        <v>Cuid D: Eolas Achomair: le hAthbhreithniú(Athbhreithnigh ach Ná Leasaigh an Chuid Seo)</v>
      </c>
    </row>
    <row r="179" spans="2:4" ht="45">
      <c r="B179" s="126" t="s">
        <v>357</v>
      </c>
      <c r="C179" s="126" t="s">
        <v>358</v>
      </c>
      <c r="D179" s="111" t="str">
        <f>IF('Timesheet - Bileog ama'!$D$10=List!$B$3,C179,B179)</f>
        <v xml:space="preserve">Nuair atá Cuid A, B &amp; C líonta, déanfar nasc uathoibríoch idir an t-eolas seo agus an t-eolas achomair agus taispeánfar cén íocaíocht atá dlite duit, an teidlíocht saoire reachtúil 8% san áireamh. </v>
      </c>
    </row>
    <row r="180" spans="2:4" ht="30">
      <c r="B180" s="131" t="s">
        <v>359</v>
      </c>
      <c r="C180" s="131" t="s">
        <v>360</v>
      </c>
      <c r="D180" s="111" t="str">
        <f>IF('Timesheet - Bileog ama'!$D$10=List!$B$3,C180,B180)</f>
        <v>Ní mór duit an t-eolas seo a leanas a sheiceáil le cinntiú go bhfuil sé i gceart agus réidh le faomhadh:</v>
      </c>
    </row>
    <row r="181" spans="2:4">
      <c r="B181" s="126" t="s">
        <v>361</v>
      </c>
      <c r="C181" s="126" t="s">
        <v>362</v>
      </c>
      <c r="D181" s="111" t="str">
        <f>IF('Timesheet - Bileog ama'!$D$10=List!$B$3,C181,B181)</f>
        <v>Caithfidh cineál na hoibre a bheith ag teacht le Cuid B</v>
      </c>
    </row>
    <row r="182" spans="2:4" ht="30">
      <c r="B182" s="126" t="s">
        <v>363</v>
      </c>
      <c r="C182" s="126" t="s">
        <v>364</v>
      </c>
      <c r="D182" s="111" t="str">
        <f>IF('Timesheet - Bileog ama'!$D$10=List!$B$3,C182,B182)</f>
        <v>Ba cheart go mbeadh an ráta ag teacht le do chonradh TSS a cuireadh ar fáil don Oifig AD</v>
      </c>
    </row>
    <row r="183" spans="2:4" ht="30">
      <c r="B183" s="126" t="s">
        <v>365</v>
      </c>
      <c r="C183" s="126" t="s">
        <v>366</v>
      </c>
      <c r="D183" s="111" t="str">
        <f>IF('Timesheet - Bileog ama'!$D$10=List!$B$3,C183,B183)</f>
        <v>Ní mór don líon iomlán uaireanta a oibríodh a bheith mar a chéile le Cuid B</v>
      </c>
    </row>
    <row r="184" spans="2:4">
      <c r="B184" s="126" t="s">
        <v>367</v>
      </c>
      <c r="C184" s="126" t="s">
        <v>368</v>
      </c>
      <c r="D184" s="111" t="str">
        <f>IF('Timesheet - Bileog ama'!$D$10=List!$B$3,C184,B184)</f>
        <v>Seiceáil an Luach a áiríodh agus seiceáil an teidlíocht pá saoire</v>
      </c>
    </row>
    <row r="185" spans="2:4" ht="30">
      <c r="B185" s="132" t="s">
        <v>369</v>
      </c>
      <c r="C185" s="132" t="s">
        <v>370</v>
      </c>
      <c r="D185" s="111" t="str">
        <f>IF('Timesheet - Bileog ama'!$D$10=List!$B$3,C185,B185)</f>
        <v>Má tá rud éigin mícheart, leasaigh Cuid A nó C más ceann acu is cúis leis an earráid i gCuid D</v>
      </c>
    </row>
    <row r="186" spans="2:4">
      <c r="B186" s="130" t="s">
        <v>371</v>
      </c>
      <c r="C186" s="130" t="s">
        <v>372</v>
      </c>
      <c r="D186" s="111" t="str">
        <f>IF('Timesheet - Bileog ama'!$D$10=List!$B$3,C186,B186)</f>
        <v>An chéim dheiridh don Éilitheoir:</v>
      </c>
    </row>
    <row r="187" spans="2:4" ht="45">
      <c r="B187" s="133" t="s">
        <v>373</v>
      </c>
      <c r="C187" s="133" t="s">
        <v>374</v>
      </c>
      <c r="D187" s="111" t="str">
        <f>IF('Timesheet - Bileog ama'!$D$10=List!$B$3,C187,B187)</f>
        <v>Ar deireadh, seol an bhileog ama seo ar rphost chuig do bhainisteoir líne / ceadaitheoir sa scoil a dhearbhóidh d’iarratas ar íocaíocht. Caithfear é seo a dhéanamh ar rphost.</v>
      </c>
    </row>
    <row r="188" spans="2:4">
      <c r="B188" s="124" t="s">
        <v>375</v>
      </c>
      <c r="C188" s="124" t="s">
        <v>376</v>
      </c>
      <c r="D188" s="111" t="str">
        <f>IF('Timesheet - Bileog ama'!$D$10=List!$B$3,C188,B188)</f>
        <v xml:space="preserve">Seicliosta d’údaraitheoir/do cheadaitheoir na bileoige ama (Cuid F) </v>
      </c>
    </row>
    <row r="189" spans="2:4">
      <c r="B189" s="133" t="s">
        <v>377</v>
      </c>
      <c r="C189" s="133" t="s">
        <v>378</v>
      </c>
      <c r="D189" s="111" t="str">
        <f>IF('Timesheet - Bileog ama'!$D$10=List!$B$3,C189,B189)</f>
        <v>1. Seiceáil go bhfuil Codanna A - C líonta mar is ceart</v>
      </c>
    </row>
    <row r="190" spans="2:4" ht="45">
      <c r="B190" s="133" t="s">
        <v>379</v>
      </c>
      <c r="C190" s="133" t="s">
        <v>380</v>
      </c>
      <c r="D190" s="111" t="str">
        <f>IF('Timesheet - Bileog ama'!$D$10=List!$B$3,C190,B190)</f>
        <v>2. Cinntigh nach dtéann líon iomlán na n-uaireanta a ndéantar éileamh orthu i gcás gach fostaí thar líon iomlán na n-uaireanta atá luaite ina gconradh.</v>
      </c>
    </row>
    <row r="191" spans="2:4" ht="30">
      <c r="B191" s="133" t="s">
        <v>381</v>
      </c>
      <c r="C191" s="133" t="s">
        <v>382</v>
      </c>
      <c r="D191" s="111" t="str">
        <f>IF('Timesheet - Bileog ama'!$D$10=List!$B$3,C191,B191)</f>
        <v xml:space="preserve">3. Ní mór don chostionad atá luaite ar an mbileog ama a bheith ag teacht leis an gconradh a cuireadh chuig an Oifig AD. </v>
      </c>
    </row>
    <row r="192" spans="2:4">
      <c r="B192" s="133" t="s">
        <v>383</v>
      </c>
      <c r="C192" s="133" t="s">
        <v>384</v>
      </c>
      <c r="D192" s="111" t="str">
        <f>IF('Timesheet - Bileog ama'!$D$10=List!$B$3,C192,B192)</f>
        <v>4. Líon cuid F</v>
      </c>
    </row>
    <row r="193" spans="2:4" ht="30">
      <c r="B193" s="131" t="s">
        <v>385</v>
      </c>
      <c r="C193" s="131" t="s">
        <v>386</v>
      </c>
      <c r="D193" s="111" t="str">
        <f>IF('Timesheet - Bileog ama'!$D$10=List!$B$3,C193,B193)</f>
        <v>Fadhbanna aitheanta agus Eolas do Shealbhóir/d’Údaraitheoir an Bhuiséid:</v>
      </c>
    </row>
    <row r="194" spans="2:4" ht="60">
      <c r="B194" s="133" t="s">
        <v>387</v>
      </c>
      <c r="C194" s="133" t="s">
        <v>388</v>
      </c>
      <c r="D194" s="111" t="str">
        <f>IF('Timesheet - Bileog ama'!$D$10=List!$B$3,C194,B194)</f>
        <v>Cinntigh nach seolfar an bhileog ama ach aon uair amháin chuig an Bureau le cinntiú nach ndéanfar íocaíocht faoi dhó leis an bhfostaí. Meastar gur ionann aon rphost a chuirtear chuig an Bureau agus rphost ina bhfuil íocaíocht á ceadú.</v>
      </c>
    </row>
    <row r="195" spans="2:4" ht="45">
      <c r="B195" s="133" t="s">
        <v>389</v>
      </c>
      <c r="C195" s="133" t="s">
        <v>390</v>
      </c>
      <c r="D195" s="111" t="str">
        <f>IF('Timesheet - Bileog ama'!$D$10=List!$B$3,C195,B195)</f>
        <v>Mar gheall ar fhadhbanna nuair atá an iomarca bileoga ama i gceangal le rphost amháin ní féidir glacadh ach le huasmhéid 3 bhileog ama ar rphost amháin le faomhadh.</v>
      </c>
    </row>
    <row r="196" spans="2:4" ht="30">
      <c r="B196" s="126" t="s">
        <v>391</v>
      </c>
      <c r="C196" s="126" t="s">
        <v>392</v>
      </c>
      <c r="D196" s="111" t="str">
        <f>IF('Timesheet - Bileog ama'!$D$10=List!$B$3,C196,B196)</f>
        <v>Tá cúnamh le fáil ar láithreán gréasáin na hOifige AD maidir leis an bpróiseas earcaíochta.</v>
      </c>
    </row>
    <row r="197" spans="2:4">
      <c r="B197" s="129" t="s">
        <v>326</v>
      </c>
      <c r="C197" s="129" t="s">
        <v>393</v>
      </c>
      <c r="D197" s="111" t="str">
        <f>IF('Timesheet - Bileog ama'!$D$10=List!$B$3,C197,B197)</f>
        <v>Próiseas Earcaíochta na Foirne Tacaíochta Teagaisc</v>
      </c>
    </row>
    <row r="198" spans="2:4" ht="30">
      <c r="B198" s="124" t="s">
        <v>394</v>
      </c>
      <c r="C198" s="124" t="s">
        <v>395</v>
      </c>
      <c r="D198" s="111" t="str">
        <f>IF('Timesheet - Bileog ama'!$D$10=List!$B$3,C198,B198)</f>
        <v xml:space="preserve">Teidlíocht Saoire Bliantúla/Saoire Poiblí na bhfostaithe páirtaimseartha </v>
      </c>
    </row>
    <row r="199" spans="2:4" ht="60">
      <c r="B199" s="126" t="s">
        <v>396</v>
      </c>
      <c r="C199" s="126" t="s">
        <v>397</v>
      </c>
      <c r="D199" s="111" t="str">
        <f>IF('Timesheet - Bileog ama'!$D$10=List!$B$3,C199,B199)</f>
        <v>Bí cinnte go bhfuil pá saoire bliantúla / saoire poiblí san áireamh as féin ar an mbileog ama, nuair is cuí. Tá sé de dhualgas ar an sínitheoir údaraithe taifid oiriúnacha a choinneáil maidir le saoire bhliantúil / saoire phoiblí.</v>
      </c>
    </row>
    <row r="200" spans="2:4">
      <c r="B200" s="128" t="s">
        <v>398</v>
      </c>
      <c r="C200" s="128" t="s">
        <v>399</v>
      </c>
      <c r="D200" s="111" t="str">
        <f>IF('Timesheet - Bileog ama'!$D$10=List!$B$3,C200,B200)</f>
        <v>Teidlíocht Saoire Bliantúla na bhFostaithe Páirtaimseartha</v>
      </c>
    </row>
    <row r="201" spans="2:4" ht="75">
      <c r="B201" s="126" t="s">
        <v>400</v>
      </c>
      <c r="C201" s="126" t="s">
        <v>401</v>
      </c>
      <c r="D201" s="111" t="str">
        <f>IF('Timesheet - Bileog ama'!$D$10=List!$B$3,C201,B201)</f>
        <v xml:space="preserve">8% de na huaireanta a oibríonn siad an tsaoire bhliantúil a bhíonn ag fostaithe páirtaimseartha. Tá an bhileog ama leagtha amach chun an pá seo a ríomh don fhoireann pháirtaimseartha nuair a roghnaítear University of Galway i gCeist 4, cuid A.
</v>
      </c>
    </row>
    <row r="202" spans="2:4">
      <c r="B202" s="128" t="s">
        <v>402</v>
      </c>
      <c r="C202" s="128" t="s">
        <v>403</v>
      </c>
      <c r="D202" s="111" t="str">
        <f>IF('Timesheet - Bileog ama'!$D$10=List!$B$3,C202,B202)</f>
        <v>Teidlíocht Saoire Bliantúla na bhFostaithe Páirtaimseartha (Cuid E)</v>
      </c>
    </row>
    <row r="203" spans="2:4" ht="45">
      <c r="B203" s="126" t="s">
        <v>404</v>
      </c>
      <c r="C203" s="126" t="s">
        <v>405</v>
      </c>
      <c r="D203" s="111" t="str">
        <f>IF('Timesheet - Bileog ama'!$D$10=List!$B$3,C203,B203)</f>
        <v>Tá Fostaithe Páirtaimseartha i dteideal íocaíochta as lá saoire poiblí má chomhlíonann siad coinníoll uimhir 1 agus ceann de choinníollacha uimhir 2 go 4:</v>
      </c>
    </row>
    <row r="204" spans="2:4" ht="75">
      <c r="B204" s="126" t="s">
        <v>406</v>
      </c>
      <c r="C204" s="126" t="s">
        <v>407</v>
      </c>
      <c r="D204" s="111" t="str">
        <f>IF('Timesheet - Bileog ama'!$D$10=List!$B$3,C204,B204)</f>
        <v>1. D’oibrigh siad do Ollscoil na Gaillimhe ar feadh 40 uair an chloig ar a laghad sna 5 seachtaine roimh an lá saoire poiblí (Ní mór na huaireanta ar fad a oibríodh roimh an lá saoire poiblí a chur chuig an Bureau chun go bhféadfaidh an t-údaraitheoir an íocaíocht ar an lá saoire poiblí a cheadú)</v>
      </c>
    </row>
    <row r="205" spans="2:4" ht="30">
      <c r="B205" s="126" t="s">
        <v>408</v>
      </c>
      <c r="C205" s="126" t="s">
        <v>409</v>
      </c>
      <c r="D205" s="111" t="str">
        <f>IF('Timesheet - Bileog ama'!$D$10=List!$B$3,C205,B205)</f>
        <v>2. Má bhíonn an gnó dúnta ar an lá saoire poiblí agus más lá é a mbeadh an fostaí ag obair de ghnáth, faigheann siad a ngnáthphá lae.</v>
      </c>
    </row>
    <row r="206" spans="2:4" ht="60">
      <c r="B206" s="126" t="s">
        <v>410</v>
      </c>
      <c r="C206" s="126" t="s">
        <v>411</v>
      </c>
      <c r="D206" s="111" t="str">
        <f>IF('Timesheet - Bileog ama'!$D$10=List!$B$3,C206,B206)</f>
        <v>3. Má bhíonn an gnó oscailte agus má bhíonn an fostaí ag obair, tá sé/sí i dteideal am saor le pá nó pá lae breise. Is é an lá breise pá an méid a íocadh as na gnáthuaireanta laethúla ba dheireanaí a oibríodh roimh an lá saoire poiblí.</v>
      </c>
    </row>
    <row r="207" spans="2:4" ht="60">
      <c r="B207" s="134" t="s">
        <v>412</v>
      </c>
      <c r="C207" s="134" t="s">
        <v>413</v>
      </c>
      <c r="D207" s="111" t="str">
        <f>IF('Timesheet - Bileog ama'!$D$10=List!$B$3,C207,B207)</f>
        <v>4. Mura bhfuil fostaí in ainm a bheith ag obair an lá sin, íocfar aon chúigiú cuid dá p(h)á seachtaine leis/léi. i.e. Má íoctar duine as 10 n-uair an chloig sa tseachtain - is é an pá don lá saoire poiblí ná 2 uair x an ráta in aghaidh na huaire</v>
      </c>
    </row>
    <row r="208" spans="2:4" ht="75">
      <c r="B208" s="134" t="s">
        <v>414</v>
      </c>
      <c r="C208" s="134" t="s">
        <v>415</v>
      </c>
      <c r="D208" s="111" t="str">
        <f>IF('Timesheet - Bileog ama'!$D$10=List!$B$3,C208,B208)</f>
        <v>Tabhair faoi deara: Má oibríonn siad go lánaimseartha an mhí chéanna a mbíonn siad ag teagasc go páirtaimseartha, níl siad i dteideal pá saoire bliantúla de 8% agus pá lae saoire poiblí don tréimhse seo ó tharla go mbíonn a dteidlíocht iomlán faighte acu ar a gconradh lánaimseartha.</v>
      </c>
    </row>
    <row r="209" spans="2:5">
      <c r="B209" s="135" t="s">
        <v>416</v>
      </c>
      <c r="C209" s="135" t="s">
        <v>417</v>
      </c>
      <c r="D209" s="111" t="str">
        <f>IF('Timesheet - Bileog ama'!$D$10=List!$B$3,C209,B209)</f>
        <v>FIOSRUITHE</v>
      </c>
    </row>
    <row r="210" spans="2:5" ht="45">
      <c r="B210" s="136" t="s">
        <v>418</v>
      </c>
      <c r="C210" s="136" t="s">
        <v>419</v>
      </c>
      <c r="D210" s="111" t="str">
        <f>IF('Timesheet - Bileog ama'!$D$10=List!$B$3,C210,B210)</f>
        <v>Fiosruithe ginearálta: Ba cheart go mbeadh freagraí le fáil ar fhiosruithe ginearálta ar láithreán gréasáin na hOifige AD ach má bhíonn fiosruithe níos sainiúla agat féach thíos:-</v>
      </c>
    </row>
    <row r="211" spans="2:5" ht="90">
      <c r="B211" s="136" t="s">
        <v>420</v>
      </c>
      <c r="C211" s="136" t="s">
        <v>421</v>
      </c>
      <c r="D211" s="111" t="str">
        <f>IF('Timesheet - Bileog ama'!$D$10=List!$B$3,C211,B211)</f>
        <v>Fiosruithe ón Éilitheoir: Ba cheart fiosruithe maidir le do chonradh, na huaireanta a ndearnadh éileamh orthu agus an bhileog ama a dhéanamh le do bhainisteoir nó leis an scoil a ndearna tú an obair dóibh.  Ba cheart fiosruithe atá agat i ndiaidh duit íocaíocht a fháil i.e. cáin, duillín pá, sonraí pearsanta a dhéanamh leis an Oifig Párolla &amp; Costas trí rphost a sheoladh chuig payroll@ollscoilnagaillimhe.ie</v>
      </c>
    </row>
    <row r="212" spans="2:5" ht="135">
      <c r="B212" s="136" t="s">
        <v>422</v>
      </c>
      <c r="C212" s="136" t="s">
        <v>423</v>
      </c>
      <c r="D212" s="111" t="str">
        <f>IF('Timesheet - Bileog ama'!$D$10=List!$B$3,C212,B212)</f>
        <v>Fiosruithe ón Údaraitheoir/ón Sealbhóir Buiséid: Ba cheart fiosruithe a bhaineann le bileog ama a seoladh chuig an Bureau a chur ar rphost chuig timesheets.bureau@ollscoilnagaillimhe.ie leis na sonraí seo a leanas:- ainm an údaraitheora a sheol an bhileog ama ar rphost chuig an Bureau, an dáta ar seoladh an rphost agus ainm an éilitheora (Ná seol an bhileog ama arís mar go bhféadfaí íocaíocht dhúbailte a dhéanamh). Tá freagraí ar fhiosruithe a bhaineann leis an bpróiseas ar láithreán gréasáin na hOifige AD. Ná déan teagmháil leis an Bureau le fiosruithe faoin bpróiseas.</v>
      </c>
    </row>
    <row r="213" spans="2:5" ht="45">
      <c r="B213" s="136" t="s">
        <v>424</v>
      </c>
      <c r="C213" s="136" t="s">
        <v>425</v>
      </c>
      <c r="D213" s="111" t="str">
        <f>IF('Timesheet - Bileog ama'!$D$10=List!$B$3,C213,B213)</f>
        <v>Fiosruithe ón Údaraitheoir/ón Sealbhóir Buiséid: Is féidir fiosruithe maidir le híocaíochtaí saoire poiblí a sheoladh ar rphost chuig payroll@ollscoilnagaillimhe.ie</v>
      </c>
    </row>
    <row r="214" spans="2:5" ht="45">
      <c r="B214" s="136" t="s">
        <v>426</v>
      </c>
      <c r="C214" s="136" t="s">
        <v>427</v>
      </c>
      <c r="D214" s="111" t="str">
        <f>IF('Timesheet - Bileog ama'!$D$10=List!$B$3,C214,B214)</f>
        <v>Ceisteanna faoin gConradh: Ní mór do Bhainisteoirí/do Shealbhóirí Buiséid ceisteanna chur ar an bhfoireann TSS san Oifig AD. Is é hrta@ollscoilnagaillimhe.ie a seoladh rphoist.</v>
      </c>
    </row>
    <row r="215" spans="2:5">
      <c r="B215" s="256" t="s">
        <v>428</v>
      </c>
      <c r="C215" s="257" t="s">
        <v>429</v>
      </c>
      <c r="D215" s="142" t="str">
        <f>IF('Timesheet - Bileog ama'!$D$10=List!$B$3,C215,B215)</f>
        <v>Míniú ar Chineál na hOibre</v>
      </c>
    </row>
    <row r="216" spans="2:5" ht="30">
      <c r="B216" s="111" t="s">
        <v>430</v>
      </c>
      <c r="C216" s="147" t="s">
        <v>431</v>
      </c>
      <c r="D216" s="254" t="str">
        <f>IF('Timesheet - Bileog ama'!$D$10=List!$B$3,C216,B216)</f>
        <v>Cé hiad na dualgais is féidir leis an bhFoireann Tacaíochta Teagaisc (TSS) glacadh chucu?</v>
      </c>
      <c r="E216" s="245" t="s">
        <v>217</v>
      </c>
    </row>
    <row r="217" spans="2:5">
      <c r="B217" s="111" t="s">
        <v>432</v>
      </c>
      <c r="C217" s="147" t="s">
        <v>433</v>
      </c>
      <c r="D217" s="254" t="str">
        <f>IF('Timesheet - Bileog ama'!$D$10=List!$B$3,C217,B217)</f>
        <v>Tá sonraíocht poist le haghaidh TSS le fáil anseo.</v>
      </c>
      <c r="E217" s="245" t="s">
        <v>217</v>
      </c>
    </row>
    <row r="218" spans="2:5" ht="210">
      <c r="B218" s="111" t="s">
        <v>434</v>
      </c>
      <c r="C218" s="147" t="s">
        <v>435</v>
      </c>
      <c r="D218" s="254" t="str">
        <f>IF('Timesheet - Bileog ama'!$D$10=List!$B$3,C218,B218)</f>
        <v xml:space="preserve">Ba chóir do na dualgais a bhfuil an fostaí á (h)earcú lena n-aghaidh a bheith leagtha amach go soiléir ar an bhfoirm um shocrú conartha. Is iondúil go bhfostaítear TSS chun modúl ar leith ar chlár fochéime nó iarchéime, nó modúl ar chlár gearrthéarmach nó neamhchreidiúnaithe, a theagasc. Ina theannta sin, d’fhéadfaí iarradh orthu tabhairt faoi ranganna teagaisc, taispeántais, nó dualgais eile a bhaineann leis an teagasc lena n-áirítear measúnú a dhéanamh ar thascanna, scrúduithe a cheartú, agus/nó tacaíocht a thabhairt do mhic léinn. Má tá teagasc cumaisc i gceist, is féidir an méid sin a lua ar an bhfoirm chomh maith lena chur in iúl don fhostaí ag an mbainisteoir earcaíochta. 
NÓTA: Níor chóir duine a fhostú mar TSS má tá siad ag glacadh chucu cúraimí a bhaineann le post eile: post léachtóra, post riaracháin, post taighde nó post teicniúil mar shampla.  </v>
      </c>
      <c r="E218" s="245" t="s">
        <v>217</v>
      </c>
    </row>
    <row r="219" spans="2:5">
      <c r="B219" s="261" t="s">
        <v>11</v>
      </c>
      <c r="C219" s="261" t="s">
        <v>436</v>
      </c>
      <c r="D219" s="111" t="str">
        <f>IF('Timesheet - Bileog ama'!$D$10=List!$B$3,C219,B219)</f>
        <v>Íocaíocht Teagaisc</v>
      </c>
    </row>
    <row r="220" spans="2:5" ht="30">
      <c r="B220" s="248" t="s">
        <v>437</v>
      </c>
      <c r="C220" s="248" t="s">
        <v>438</v>
      </c>
      <c r="D220" s="254" t="str">
        <f>IF('Timesheet - Bileog ama'!$D$10=List!$B$3,C220,B220)</f>
        <v>Seo an ráta in aghaidh na huaire le haghaidh teagaisc, stiúradh ranganna nó múineadh mac léinn.</v>
      </c>
      <c r="E220" s="245" t="s">
        <v>217</v>
      </c>
    </row>
    <row r="221" spans="2:5">
      <c r="B221" s="262" t="s">
        <v>13</v>
      </c>
      <c r="C221" s="262" t="s">
        <v>439</v>
      </c>
      <c r="D221" s="111" t="str">
        <f>IF('Timesheet - Bileog ama'!$D$10=List!$B$3,C221,B221)</f>
        <v>Íocaíocht as Rang Teagaisc</v>
      </c>
    </row>
    <row r="222" spans="2:5" ht="30">
      <c r="B222" s="248" t="s">
        <v>440</v>
      </c>
      <c r="C222" s="250" t="s">
        <v>441</v>
      </c>
      <c r="D222" s="254" t="str">
        <f>IF('Timesheet - Bileog ama'!$D$10=List!$B$3,C222,B222)</f>
        <v>Íocaíocht le haghaidh ranganna teagaisc a reáchtáil – seisiúin bheaga teagaisc, dírithe ar mhír ar leith, ina bhfaigheann na mic léinn treoir phearsantaithe.</v>
      </c>
      <c r="E222" s="245" t="s">
        <v>217</v>
      </c>
    </row>
    <row r="223" spans="2:5">
      <c r="B223" s="262" t="s">
        <v>15</v>
      </c>
      <c r="C223" s="262" t="s">
        <v>442</v>
      </c>
      <c r="D223" s="111" t="str">
        <f>IF('Timesheet - Bileog ama'!$D$10=List!$B$3,C223,B223)</f>
        <v>Íocaíochtaí as Taispeántas Saotharlainne</v>
      </c>
    </row>
    <row r="224" spans="2:5" ht="45">
      <c r="B224" s="248" t="s">
        <v>443</v>
      </c>
      <c r="C224" s="250" t="s">
        <v>444</v>
      </c>
      <c r="D224" s="254" t="str">
        <f>IF('Timesheet - Bileog ama'!$D$10=List!$B$3,C224,B224)</f>
        <v>Íocaíocht le haghaidh mic léinn a mhaoirsiú agus a theagasc le linn seisiúin saotharlainne, áit a bhfoghlaimítear trí ghníomhartha praiticiúla agus teagmhálacha. Baineann na seisiúin seo le cúrsaí eolaíochta nó innealtóireachta go minic.</v>
      </c>
      <c r="E224" s="245" t="s">
        <v>217</v>
      </c>
    </row>
    <row r="225" spans="2:5">
      <c r="B225" s="249" t="s">
        <v>17</v>
      </c>
      <c r="C225" s="249" t="s">
        <v>216</v>
      </c>
      <c r="D225" s="254" t="str">
        <f>IF('Timesheet - Bileog ama'!$D$10=List!$B$3,C225,B225)</f>
        <v>Dualgais an Chomhlaigh Teagaisc</v>
      </c>
      <c r="E225" s="245" t="s">
        <v>217</v>
      </c>
    </row>
    <row r="226" spans="2:5" ht="60">
      <c r="B226" s="248" t="s">
        <v>445</v>
      </c>
      <c r="C226" s="251" t="s">
        <v>446</v>
      </c>
      <c r="D226" s="254" t="str">
        <f>IF('Timesheet - Bileog ama'!$D$10=List!$B$3,C226,B226)</f>
        <v>Dualgais an Chomhlaigh Teagaisc, lena n-áirítear cúnamh a thabhairt le reáchtáil cúrsa, grádú, a bheith ar fáil d'uaireanta oifige, ceannas a ghlacadh ar phlé nó ranganna teagaisc, agus tacú leis an bpríomhtheagascóir le tascanna éagsúla a bhaineann le teagasc</v>
      </c>
      <c r="E226" s="245" t="s">
        <v>217</v>
      </c>
    </row>
    <row r="227" spans="2:5">
      <c r="B227" s="263" t="s">
        <v>447</v>
      </c>
      <c r="C227" s="264" t="s">
        <v>448</v>
      </c>
      <c r="D227" s="111" t="str">
        <f>IF('Timesheet - Bileog ama'!$D$10=List!$B$3,C227,B227)</f>
        <v>Taispeántas Fochéime</v>
      </c>
    </row>
    <row r="228" spans="2:5" ht="82.5" customHeight="1">
      <c r="B228" s="138" t="s">
        <v>449</v>
      </c>
      <c r="C228" s="160" t="s">
        <v>450</v>
      </c>
      <c r="D228" s="111" t="str">
        <f>IF('Timesheet - Bileog ama'!$D$10=List!$B$3,C228,B228)</f>
        <v>Baineann é seo le scoláirí na bliana deiridh a ghlactar le cuidiú le léirithe Saotharlainne sa Coláiste na hEolaíochta agus na hInnealtóireachta. Seo nuair a bhíonn gá le cúnamh breise maidir chun críocha Sláinte agus Sábháilteachta mar gheall ar líon ard mac léinn sna saotharlanna.</v>
      </c>
    </row>
    <row r="229" spans="2:5">
      <c r="B229" s="137" t="s">
        <v>451</v>
      </c>
      <c r="C229" s="159" t="s">
        <v>452</v>
      </c>
      <c r="D229" s="111" t="str">
        <f>IF('Timesheet - Bileog ama'!$D$10=List!$B$3,C229,B229)</f>
        <v xml:space="preserve">Ceartú Aistí </v>
      </c>
    </row>
    <row r="230" spans="2:5" ht="30">
      <c r="B230" s="137" t="s">
        <v>453</v>
      </c>
      <c r="C230" s="137" t="s">
        <v>454</v>
      </c>
      <c r="D230" s="111" t="str">
        <f>IF('Timesheet - Bileog ama'!$D$10=List!$B$3,C230,B230)</f>
        <v>Tabhair faoi deara: Ceartú Aistí chun críche aiseolais/ní bhaineann le marcanna scrúduithe</v>
      </c>
    </row>
    <row r="231" spans="2:5" ht="75">
      <c r="B231" s="138" t="s">
        <v>455</v>
      </c>
      <c r="C231" s="160" t="s">
        <v>456</v>
      </c>
      <c r="D231" s="111" t="str">
        <f>IF('Timesheet - Bileog ama'!$D$10=List!$B$3,C231,B231)</f>
        <v>Baineann an íocaíocht seo le hathbhreithniú ar aistí mac léinn (i mBliain 1 de ghnáth), nach mbíonn tionchar acu ar mharcanna na scrúduithe. Go bunúsach, is aistí iad seo ar bealach iad le haiseolas a thabhairt do mhic léinn. Tagann sé seo faoi cheannteideal an chúntóra pháirtaimseartha seachas faoi cheannteideal cheartú na Scrúduithe.</v>
      </c>
    </row>
    <row r="232" spans="2:5">
      <c r="B232" s="142" t="s">
        <v>457</v>
      </c>
      <c r="C232" s="142" t="s">
        <v>458</v>
      </c>
      <c r="D232" s="142" t="str">
        <f>IF('Timesheet - Bileog ama'!$D$10=List!$B$3,C232,B232)</f>
        <v>Eolas faoin Ráta</v>
      </c>
    </row>
    <row r="233" spans="2:5" ht="30">
      <c r="B233" s="111" t="s">
        <v>459</v>
      </c>
      <c r="C233" s="111" t="s">
        <v>460</v>
      </c>
      <c r="D233" s="111" t="str">
        <f>IF('Timesheet - Bileog ama'!$D$10=List!$B$3,C233,B233)</f>
        <v>Ar íocadh thú ar an ráta de réir na huaire atá ag an bhfoireann teagaisc ar feadh níos mó ná 2 bhliain?</v>
      </c>
    </row>
    <row r="234" spans="2:5">
      <c r="B234" s="111" t="s">
        <v>461</v>
      </c>
      <c r="C234" s="111" t="s">
        <v>462</v>
      </c>
      <c r="D234" s="111" t="str">
        <f>IF('Timesheet - Bileog ama'!$D$10=List!$B$3,C234,B234)</f>
        <v>I bhfeidhm ó:</v>
      </c>
    </row>
    <row r="235" spans="2:5">
      <c r="B235" s="111" t="s">
        <v>463</v>
      </c>
      <c r="C235" s="111" t="s">
        <v>464</v>
      </c>
      <c r="D235" s="111" t="str">
        <f>IF('Timesheet - Bileog ama'!$D$10=List!$B$3,C235,B235)</f>
        <v>Cineál na hOibre &amp; Cód</v>
      </c>
    </row>
    <row r="236" spans="2:5">
      <c r="B236" s="111" t="s">
        <v>465</v>
      </c>
      <c r="C236" s="111" t="s">
        <v>466</v>
      </c>
      <c r="D236" s="111" t="str">
        <f>IF('Timesheet - Bileog ama'!$D$10=List!$B$3,C236,B236)</f>
        <v xml:space="preserve">Ráta </v>
      </c>
    </row>
    <row r="237" spans="2:5">
      <c r="B237" s="258" t="s">
        <v>467</v>
      </c>
      <c r="C237" s="258" t="s">
        <v>468</v>
      </c>
      <c r="D237" s="111" t="str">
        <f>IF('Timesheet - Bileog ama'!$D$10=List!$B$3,C237,B237)</f>
        <v>Ráta - (Pointe 2 den scála)</v>
      </c>
    </row>
    <row r="238" spans="2:5">
      <c r="B238" s="258" t="s">
        <v>511</v>
      </c>
      <c r="C238" s="111" t="s">
        <v>512</v>
      </c>
      <c r="D238" s="111" t="str">
        <f>IF('Timesheet - Bileog ama'!$D$10=List!$B$3,C238,B238)</f>
        <v>1 Meitheamh 2026</v>
      </c>
    </row>
    <row r="239" spans="2:5">
      <c r="B239" s="258" t="s">
        <v>7</v>
      </c>
      <c r="C239" s="258" t="s">
        <v>514</v>
      </c>
      <c r="D239" s="111" t="str">
        <f>IF('Timesheet - Bileog ama'!$D$10=List!$B$3,C239,B239)</f>
        <v>1 Feabhra 2026</v>
      </c>
    </row>
    <row r="240" spans="2:5">
      <c r="B240" s="111" t="s">
        <v>469</v>
      </c>
      <c r="C240" s="147" t="s">
        <v>470</v>
      </c>
      <c r="D240" s="111" t="str">
        <f>IF('Timesheet - Bileog ama'!$D$10=List!$B$3,C240,B240)</f>
        <v>1 Lúnasa 2025</v>
      </c>
    </row>
    <row r="241" spans="2:4">
      <c r="B241" s="111" t="s">
        <v>471</v>
      </c>
      <c r="C241" s="111" t="s">
        <v>472</v>
      </c>
      <c r="D241" s="111" t="str">
        <f>IF('Timesheet - Bileog ama'!$D$10=List!$B$3,C241,B241)</f>
        <v>1 Márta 2025</v>
      </c>
    </row>
    <row r="242" spans="2:4">
      <c r="B242" s="111" t="s">
        <v>473</v>
      </c>
      <c r="C242" s="147" t="s">
        <v>474</v>
      </c>
      <c r="D242" s="111" t="str">
        <f>IF('Timesheet - Bileog ama'!$D$10=List!$B$3,C242,B242)</f>
        <v>1 Deireadh Fómhair 2024</v>
      </c>
    </row>
    <row r="243" spans="2:4">
      <c r="B243" s="111" t="s">
        <v>475</v>
      </c>
      <c r="C243" s="111" t="s">
        <v>476</v>
      </c>
      <c r="D243" s="254" t="str">
        <f>IF('Timesheet - Bileog ama'!$D$10=List!$B$3,C243,B243)</f>
        <v>1 Meán Fómhair 2024</v>
      </c>
    </row>
    <row r="244" spans="2:4">
      <c r="B244" s="259" t="s">
        <v>477</v>
      </c>
      <c r="C244" s="259" t="s">
        <v>513</v>
      </c>
      <c r="D244" s="111" t="str">
        <f>IF('Timesheet - Bileog ama'!$D$10=List!$B$3,C244,B244)</f>
        <v>1 Meitheamh 2024</v>
      </c>
    </row>
    <row r="245" spans="2:4">
      <c r="B245" s="111" t="s">
        <v>478</v>
      </c>
      <c r="C245" s="147" t="s">
        <v>479</v>
      </c>
      <c r="D245" s="111" t="str">
        <f>IF('Timesheet - Bileog ama'!$D$10=List!$B$3,C245,B245)</f>
        <v>Ceartú Aistí (127)</v>
      </c>
    </row>
    <row r="246" spans="2:4" ht="30">
      <c r="B246" s="111" t="s">
        <v>480</v>
      </c>
      <c r="C246" s="111" t="s">
        <v>481</v>
      </c>
      <c r="D246" s="111" t="str">
        <f>IF('Timesheet - Bileog ama'!$D$10=List!$B$3,C246,B246)</f>
        <v>Níl ach pointe amháin ar an scála mar go bhfuil sé bunaithe ar an ráta íosphá</v>
      </c>
    </row>
    <row r="247" spans="2:4">
      <c r="B247" s="111" t="s">
        <v>482</v>
      </c>
      <c r="C247" s="111" t="s">
        <v>483</v>
      </c>
      <c r="D247" s="111" t="str">
        <f>IF('Timesheet - Bileog ama'!$D$10=List!$B$3,C247,B247)</f>
        <v>Ráta an 1 Eanáir 2021</v>
      </c>
    </row>
    <row r="248" spans="2:4">
      <c r="B248" s="111" t="s">
        <v>484</v>
      </c>
      <c r="C248" s="111" t="s">
        <v>485</v>
      </c>
      <c r="D248" s="111" t="str">
        <f>IF('Timesheet - Bileog ama'!$D$10=List!$B$3,C248,B248)</f>
        <v>Ráta an 1 Eanáir 2022</v>
      </c>
    </row>
    <row r="249" spans="2:4">
      <c r="B249" s="111" t="s">
        <v>486</v>
      </c>
      <c r="C249" s="147" t="s">
        <v>487</v>
      </c>
      <c r="D249" s="111" t="str">
        <f>IF('Timesheet - Bileog ama'!$D$10=List!$B$3,C249,B249)</f>
        <v>Ráta an 1 Eanáir 2023</v>
      </c>
    </row>
    <row r="250" spans="2:4">
      <c r="B250" s="111" t="s">
        <v>488</v>
      </c>
      <c r="C250" s="147" t="s">
        <v>489</v>
      </c>
      <c r="D250" s="111" t="str">
        <f>IF('Timesheet - Bileog ama'!$D$10=List!$B$3,C250,B250)</f>
        <v>Ráta an 1 Eanáir 2024</v>
      </c>
    </row>
    <row r="251" spans="2:4" ht="30">
      <c r="B251" s="139" t="s">
        <v>490</v>
      </c>
      <c r="C251" s="139" t="s">
        <v>491</v>
      </c>
      <c r="D251" s="111" t="str">
        <f>IF('Timesheet - Bileog ama'!$D$10=List!$B$3,C251,B251)</f>
        <v>Eolas maidir le dhá phointe ar an scála tuarastail don fhoireann teagaisc a íoctar de réir na huaire</v>
      </c>
    </row>
    <row r="252" spans="2:4" ht="60">
      <c r="B252" s="140" t="s">
        <v>492</v>
      </c>
      <c r="C252" s="140" t="s">
        <v>493</v>
      </c>
      <c r="D252" s="111" t="str">
        <f>IF('Timesheet - Bileog ama'!$D$10=List!$B$3,C252,B252)</f>
        <v xml:space="preserve">Tá dhá phointe ar an scála tuarastail don fhoireann teagaisc a íoctar de réir na huaire. Tosóidh gach comhalta foirne ar an gcéad phointe agus bogfaidh siad chuig an dara pointe nuair a bheidh dhá bhliain seirbhíse curtha i gcrích acu ar an gcéad phointe. </v>
      </c>
    </row>
    <row r="253" spans="2:4">
      <c r="B253" s="141" t="s">
        <v>494</v>
      </c>
      <c r="C253" s="141" t="s">
        <v>495</v>
      </c>
      <c r="D253" s="111" t="str">
        <f>IF('Timesheet - Bileog ama'!$D$10=List!$B$3,C253,B253)</f>
        <v>Eolas breise:-</v>
      </c>
    </row>
    <row r="254" spans="2:4" ht="45">
      <c r="B254" s="140" t="s">
        <v>496</v>
      </c>
      <c r="C254" s="140" t="s">
        <v>497</v>
      </c>
      <c r="D254" s="111" t="str">
        <f>IF('Timesheet - Bileog ama'!$D$10=List!$B$3,C254,B254)</f>
        <v>1. Sa chás go n-oibreoidh fostaí aon uair amháin, ar a laghad, ina c(h)éad bhliain acadúil seirbhíse in Ollscoil na Gaillimhe, measfar gurb í sin a c(h)éad bhliain seirbhíse iomlán.</v>
      </c>
    </row>
    <row r="255" spans="2:4" ht="45">
      <c r="B255" s="140" t="s">
        <v>498</v>
      </c>
      <c r="C255" s="140" t="s">
        <v>499</v>
      </c>
      <c r="D255" s="111" t="str">
        <f>IF('Timesheet - Bileog ama'!$D$10=List!$B$3,C255,B255)</f>
        <v>2. Sa chás go n-oibreoidh fostaí aon uair amháin, ar a laghad, ina d(h)ara bliain acadúil seirbhíse in Ollscoil na Gaillimhe, measfar gurb í sin a d(h)ara bliain seirbhíse iomlán.</v>
      </c>
    </row>
    <row r="256" spans="2:4" ht="30">
      <c r="B256" s="140" t="s">
        <v>500</v>
      </c>
      <c r="C256" s="140" t="s">
        <v>501</v>
      </c>
      <c r="D256" s="111" t="str">
        <f>IF('Timesheet - Bileog ama'!$D$10=List!$B$3,C256,B256)</f>
        <v xml:space="preserve">3. Ó thús an tríú bliain ar aghaidh íocfar as an obair ar fad ar an dara pointe den scála, an pointe is airde. </v>
      </c>
    </row>
    <row r="257" spans="2:5" ht="75">
      <c r="B257" s="108" t="s">
        <v>502</v>
      </c>
      <c r="C257" s="108" t="s">
        <v>503</v>
      </c>
      <c r="D257" s="111" t="str">
        <f>IF('Timesheet - Bileog ama'!$D$10=List!$B$3,C257,B257)</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row>
    <row r="258" spans="2:5" ht="23.25">
      <c r="B258" s="108" t="s">
        <v>504</v>
      </c>
      <c r="C258" s="108" t="s">
        <v>505</v>
      </c>
      <c r="D258" s="111" t="str">
        <f>IF('Timesheet - Bileog ama'!$D$10=List!$B$3,C258,B258)</f>
        <v>Réimse éigeantach; líon isteach sonraí gan athrú</v>
      </c>
      <c r="E258" s="229" t="s">
        <v>506</v>
      </c>
    </row>
    <row r="259" spans="2:5" ht="75">
      <c r="B259" s="111" t="s">
        <v>507</v>
      </c>
      <c r="C259" s="111" t="s">
        <v>508</v>
      </c>
      <c r="D259" s="254" t="str">
        <f>IF('Timesheet - Bileog ama'!$D$10=List!$B$3,C259,B259)</f>
        <v>Baineann an fhoirm seo le hobair curtha i gcrích ag Foireann Tacaíochta Teagaisc ar nó i ndiaidh an 1 Meán Fómhair 2024 amháin. Ná húsáid an fhoirm seo le haghaidh obair curtha i gcrích roimh an dáta seo, ach déan teagmháil ina áit le timesheets.bureau@universityofgalway.ie nó hrta@universityofgalway.ie</v>
      </c>
      <c r="E259" s="245" t="s">
        <v>217</v>
      </c>
    </row>
    <row r="260" spans="2:5" ht="45">
      <c r="B260" s="111" t="s">
        <v>509</v>
      </c>
      <c r="C260" s="252" t="s">
        <v>510</v>
      </c>
      <c r="D260" s="254" t="str">
        <f>IF('Timesheet - Bileog ama'!$D$10=List!$B$3,C260,B260)</f>
        <v>Féach ar QA106 Fostú Foirne Tacaíochta Teagaisc (TSS) le haghaidh sonraí, nó déan teagmháil le hrta@universityofgalway.ie má tá ceist agat faoi chonarthaí nó rátaí</v>
      </c>
      <c r="E260" s="245" t="s">
        <v>217</v>
      </c>
    </row>
  </sheetData>
  <sheetProtection algorithmName="SHA-512" hashValue="1JxwlXbU7lpUufdenxehJY+YaaNas/QfiTJpHmauu2kCFgzg1AgWaX620U4yRILLAqrGZoa9WQBcS9z4jFMCAA==" saltValue="ALP8W749PU74MalU9mab4Q==" spinCount="100000" sheet="1" selectLockedCells="1" selectUnlockedCells="1"/>
  <autoFilter ref="B4:E260" xr:uid="{00000000-0001-0000-0100-000000000000}"/>
  <hyperlinks>
    <hyperlink ref="B176" r:id="rId1" xr:uid="{00000000-0004-0000-0100-000000000000}"/>
    <hyperlink ref="B197" r:id="rId2" display="Teaching Support Staff " xr:uid="{00000000-0004-0000-0100-000001000000}"/>
    <hyperlink ref="C176" r:id="rId3" xr:uid="{00000000-0004-0000-0100-000002000000}"/>
    <hyperlink ref="C197" r:id="rId4" display="Teaching Support Staff " xr:uid="{00000000-0004-0000-0100-000003000000}"/>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2EB98B-77A2-4BEB-8BDE-4F5BA1D8B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48028-AC1D-4FDD-B9EB-B6F47BAA6681}">
  <ds:schemaRefs>
    <ds:schemaRef ds:uri="http://purl.org/dc/dcmitype/"/>
    <ds:schemaRef ds:uri="http://schemas.microsoft.com/office/2006/documentManagement/types"/>
    <ds:schemaRef ds:uri="http://purl.org/dc/elements/1.1/"/>
    <ds:schemaRef ds:uri="e19b6719-1d9f-48cd-92e0-7709cefabc8a"/>
    <ds:schemaRef ds:uri="194d30eb-bf97-4078-a99a-14082def7639"/>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52B99B1-F8BA-44AF-8C1B-E1E5E806EF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Timesheet - Bileog ama</vt:lpstr>
      <vt:lpstr>Type of work - Cineál oibre</vt:lpstr>
      <vt:lpstr>Rate Information - Eolas Ráta</vt:lpstr>
      <vt:lpstr>Instructions -  Treoracha</vt:lpstr>
      <vt:lpstr>Rates</vt:lpstr>
      <vt:lpstr>List</vt:lpstr>
      <vt:lpstr>'Timesheet - Bileog ama'!Print_Area</vt:lpstr>
    </vt:vector>
  </TitlesOfParts>
  <Manager/>
  <Company>NUI Galway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timesheets.bureau@universityofgalway.ie</dc:creator>
  <cp:keywords/>
  <dc:description/>
  <cp:lastModifiedBy>Clifford, Marie</cp:lastModifiedBy>
  <cp:revision/>
  <dcterms:created xsi:type="dcterms:W3CDTF">2012-02-03T11:08:42Z</dcterms:created>
  <dcterms:modified xsi:type="dcterms:W3CDTF">2026-07-13T15:38:17Z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